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5180" windowHeight="9120" activeTab="0"/>
  </bookViews>
  <sheets>
    <sheet name="Innskriving" sheetId="1" r:id="rId1"/>
    <sheet name="Úrslit" sheetId="2" r:id="rId2"/>
  </sheets>
  <definedNames>
    <definedName name="domarar" localSheetId="0">'Innskriving'!$X$3:$X$89</definedName>
    <definedName name="domarar">'Innskriving'!$X$3:$X$26</definedName>
    <definedName name="domari">'Innskriving'!$X$3:$X$89</definedName>
    <definedName name="Spælarar">'Innskriving'!$W$4:$W$89</definedName>
    <definedName name="_xlnm.Print_Area" localSheetId="1">'Úrslit'!$B$1:$P$20</definedName>
  </definedNames>
  <calcPr fullCalcOnLoad="1"/>
</workbook>
</file>

<file path=xl/sharedStrings.xml><?xml version="1.0" encoding="utf-8"?>
<sst xmlns="http://schemas.openxmlformats.org/spreadsheetml/2006/main" count="307" uniqueCount="158">
  <si>
    <t>seria</t>
  </si>
  <si>
    <t>íalt</t>
  </si>
  <si>
    <t>Størsta seria:</t>
  </si>
  <si>
    <t>Dystur 1:</t>
  </si>
  <si>
    <t>Dystur 2:</t>
  </si>
  <si>
    <t>Dystur 3:</t>
  </si>
  <si>
    <t>Dystur 4:</t>
  </si>
  <si>
    <t>Seriuinnskriving</t>
  </si>
  <si>
    <t>Navn:</t>
  </si>
  <si>
    <t>Heimalið:</t>
  </si>
  <si>
    <t>Vitjandi lið:</t>
  </si>
  <si>
    <t>Dato:</t>
  </si>
  <si>
    <t>Miðaltal:</t>
  </si>
  <si>
    <t>Deild:</t>
  </si>
  <si>
    <t>Navn</t>
  </si>
  <si>
    <t>Tilsamans</t>
  </si>
  <si>
    <t>Stig</t>
  </si>
  <si>
    <t>Nr.</t>
  </si>
  <si>
    <t>Besta Umfarið</t>
  </si>
  <si>
    <t>Eygu:</t>
  </si>
  <si>
    <t>Stig:</t>
  </si>
  <si>
    <t>Spælarar heimalið: 1 og 2</t>
  </si>
  <si>
    <t>Spælarar útilið: 3 og 4</t>
  </si>
  <si>
    <t>Úrslit/Miðaltal</t>
  </si>
  <si>
    <t>Niels Nielsen</t>
  </si>
  <si>
    <t>BFF1</t>
  </si>
  <si>
    <t>BFF2</t>
  </si>
  <si>
    <t>BFF3</t>
  </si>
  <si>
    <t>BFF4</t>
  </si>
  <si>
    <t>BFF5</t>
  </si>
  <si>
    <t>1</t>
  </si>
  <si>
    <t>Jógvan Jørgensen</t>
  </si>
  <si>
    <t>Steinbjørn í Dali</t>
  </si>
  <si>
    <t>Jan Müller</t>
  </si>
  <si>
    <t>Kristian S. Høgnesen</t>
  </si>
  <si>
    <t>Hallur Joensen</t>
  </si>
  <si>
    <t>Sonhard Johannesen</t>
  </si>
  <si>
    <t>Allan Larsen</t>
  </si>
  <si>
    <t>Max Rasmussen</t>
  </si>
  <si>
    <t>Eyðun Svalbard</t>
  </si>
  <si>
    <t>Høgni Højgaard</t>
  </si>
  <si>
    <t>Gunnleif Danielsen</t>
  </si>
  <si>
    <t>Spælarar</t>
  </si>
  <si>
    <t>Bakka</t>
  </si>
  <si>
    <t>Fríðbjartur Reinert</t>
  </si>
  <si>
    <t>Hans J. Kollsker</t>
  </si>
  <si>
    <t>Kjartan Niclasen</t>
  </si>
  <si>
    <t>Ragnar Joensen</t>
  </si>
  <si>
    <t>Jarmund Michelsen</t>
  </si>
  <si>
    <t>Eirikur Mørkøre</t>
  </si>
  <si>
    <t>Stovna spælara</t>
  </si>
  <si>
    <t>Urbanus Olsen</t>
  </si>
  <si>
    <t>Rani Hansen</t>
  </si>
  <si>
    <t>Tummas Johannesen</t>
  </si>
  <si>
    <t>Njál R. Petersen</t>
  </si>
  <si>
    <t>Jákup Baldvinsson</t>
  </si>
  <si>
    <t>Árant Berjastein</t>
  </si>
  <si>
    <t>Sofus Baldvinsson</t>
  </si>
  <si>
    <t>Jákup Gaard</t>
  </si>
  <si>
    <t>Helgi Midjord</t>
  </si>
  <si>
    <t>Hermann Halgadal</t>
  </si>
  <si>
    <t>Martin Halgadal</t>
  </si>
  <si>
    <t>Leif Lamhauge</t>
  </si>
  <si>
    <t>Jan Mohr</t>
  </si>
  <si>
    <t>Páll Heri Nolsøe</t>
  </si>
  <si>
    <t>Rókur Dimon</t>
  </si>
  <si>
    <t>Niclas Pearce</t>
  </si>
  <si>
    <t>Tummas Eli Hansen</t>
  </si>
  <si>
    <t>Hákun Steingrimsson</t>
  </si>
  <si>
    <t>Tóki Steingrimsson</t>
  </si>
  <si>
    <t>Jákup í Stórustovu</t>
  </si>
  <si>
    <t>Rúni Jacobsen</t>
  </si>
  <si>
    <t>Jákup A. Lambaa</t>
  </si>
  <si>
    <t>Kristian S Petersen</t>
  </si>
  <si>
    <t>Jákup O. Fløhamar</t>
  </si>
  <si>
    <t>Jens K. Feilberg</t>
  </si>
  <si>
    <t>Danial P. Joensen</t>
  </si>
  <si>
    <t>Hugin Albinus</t>
  </si>
  <si>
    <t>Hanus Mortensen</t>
  </si>
  <si>
    <t>Arthur D. Poulsen</t>
  </si>
  <si>
    <t>Jákup Nolsøe</t>
  </si>
  <si>
    <t>Tórður Holm</t>
  </si>
  <si>
    <t>H.C. Hedegaard</t>
  </si>
  <si>
    <t>Evert Jacobsen</t>
  </si>
  <si>
    <t>Øssur Hentze</t>
  </si>
  <si>
    <t>Mortan Berjastein</t>
  </si>
  <si>
    <t>Poul A. Poulsen</t>
  </si>
  <si>
    <t>BFF6</t>
  </si>
  <si>
    <t>Jógvan Kristiansen</t>
  </si>
  <si>
    <t>Petur J. Svøðstein</t>
  </si>
  <si>
    <t>Petur Juleiv Svøðstein</t>
  </si>
  <si>
    <t>Kjartan Høgnesen</t>
  </si>
  <si>
    <t>Signar Højgaard</t>
  </si>
  <si>
    <t>Hans J. Nystrøm</t>
  </si>
  <si>
    <t>Bjarni Thomsen</t>
  </si>
  <si>
    <t>Niels Petersen</t>
  </si>
  <si>
    <t>Innskriva í gulu feltunum, byrja við at velja liðini frá innbygda listanum, hareftir spælarar frá  lista.</t>
  </si>
  <si>
    <t xml:space="preserve">Um spælari ikki er uppskrivaður, klikk á knappin "Stovna spælara" og skriva inn niðast í gula raðnum. </t>
  </si>
  <si>
    <t>KLBF1</t>
  </si>
  <si>
    <t>KLBF2</t>
  </si>
  <si>
    <t>KLBF3</t>
  </si>
  <si>
    <t>KLBF4</t>
  </si>
  <si>
    <t>KLBF5</t>
  </si>
  <si>
    <t>KLBF6</t>
  </si>
  <si>
    <t>Martin Hansen</t>
  </si>
  <si>
    <t>Tóri Traðará</t>
  </si>
  <si>
    <t>Dánjal Olsen</t>
  </si>
  <si>
    <t>Flemming Isaksen</t>
  </si>
  <si>
    <t>Óskar Eiriksson</t>
  </si>
  <si>
    <t>Zeljko Bogdanovic</t>
  </si>
  <si>
    <t>Jamin I. Zhang</t>
  </si>
  <si>
    <t>Poul Hansen</t>
  </si>
  <si>
    <t>Høgni Jøkladal</t>
  </si>
  <si>
    <t>HABI1</t>
  </si>
  <si>
    <t>HABI2</t>
  </si>
  <si>
    <t>HABI3</t>
  </si>
  <si>
    <t>HABI4</t>
  </si>
  <si>
    <t>HABI5</t>
  </si>
  <si>
    <t>HABI6</t>
  </si>
  <si>
    <t>TVBF1</t>
  </si>
  <si>
    <t>TVBF2</t>
  </si>
  <si>
    <t>TVBF3</t>
  </si>
  <si>
    <t>TVBF4</t>
  </si>
  <si>
    <t>TVBF5</t>
  </si>
  <si>
    <t>TVBF6</t>
  </si>
  <si>
    <t>Dómarar dystur 1:</t>
  </si>
  <si>
    <t>Dómarar dystur 4:</t>
  </si>
  <si>
    <t>Dómarar dystur 3:</t>
  </si>
  <si>
    <t>Dómarar dystur 2:</t>
  </si>
  <si>
    <t>Dómarar:</t>
  </si>
  <si>
    <t>Stovna dómara</t>
  </si>
  <si>
    <t>LIÐ</t>
  </si>
  <si>
    <t>DEILD</t>
  </si>
  <si>
    <t>SPÆLARAR</t>
  </si>
  <si>
    <t>DÓMARAR</t>
  </si>
  <si>
    <t>&lt;--Vend aftur</t>
  </si>
  <si>
    <t>Hans Olaf Hentze</t>
  </si>
  <si>
    <t>Gundur Johansen</t>
  </si>
  <si>
    <t>Carl Bech</t>
  </si>
  <si>
    <t>Rói Einarsson</t>
  </si>
  <si>
    <t>Sonni Petersen</t>
  </si>
  <si>
    <t>Carsten Hansen</t>
  </si>
  <si>
    <t>Magni Jøkladal</t>
  </si>
  <si>
    <t>SFBF1</t>
  </si>
  <si>
    <t>SFBF2</t>
  </si>
  <si>
    <t>Robert Langgaard</t>
  </si>
  <si>
    <t>Petur Meinhard Jacobsen</t>
  </si>
  <si>
    <t>Carl M. Bech</t>
  </si>
  <si>
    <t>Rói Einarson</t>
  </si>
  <si>
    <t>Danial Thomsen</t>
  </si>
  <si>
    <t>Lars Bo Christensen</t>
  </si>
  <si>
    <t>Povl Hansen</t>
  </si>
  <si>
    <t>Ken L. Olsen</t>
  </si>
  <si>
    <t>Markus Olsen</t>
  </si>
  <si>
    <t>Andreas T. Hansen</t>
  </si>
  <si>
    <t>Bent Tommy Wang</t>
  </si>
  <si>
    <t>Kári Streymoy</t>
  </si>
  <si>
    <t>Brian Huneck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</si>
</sst>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#,##0;&quot;kr.&quot;\-#,##0"/>
    <numFmt numFmtId="165" formatCode="&quot;kr.&quot;#,##0;[Red]&quot;kr.&quot;\-#,##0"/>
    <numFmt numFmtId="166" formatCode="&quot;kr.&quot;#,##0.00;&quot;kr.&quot;\-#,##0.00"/>
    <numFmt numFmtId="167" formatCode="&quot;kr.&quot;#,##0.00;[Red]&quot;kr.&quot;\-#,##0.00"/>
    <numFmt numFmtId="168" formatCode="_ &quot;kr.&quot;* #,##0_ ;_ &quot;kr.&quot;* \-#,##0_ ;_ &quot;kr.&quot;* &quot;-&quot;_ ;_ @_ "/>
    <numFmt numFmtId="169" formatCode="_ &quot;kr.&quot;* #,##0.00_ ;_ &quot;kr.&quot;* \-#,##0.00_ ;_ &quot;kr.&quot;* &quot;-&quot;??_ ;_ @_ "/>
    <numFmt numFmtId="170" formatCode="&quot;kr.&quot;\ #,##0_);\(&quot;kr.&quot;\ #,##0\)"/>
    <numFmt numFmtId="171" formatCode="&quot;kr.&quot;\ #,##0_);[Red]\(&quot;kr.&quot;\ #,##0\)"/>
    <numFmt numFmtId="172" formatCode="&quot;kr.&quot;\ #,##0.00_);\(&quot;kr.&quot;\ #,##0.00\)"/>
    <numFmt numFmtId="173" formatCode="&quot;kr.&quot;\ #,##0.00_);[Red]\(&quot;kr.&quot;\ #,##0.00\)"/>
    <numFmt numFmtId="174" formatCode="_(&quot;kr.&quot;\ * #,##0_);_(&quot;kr.&quot;\ * \(#,##0\);_(&quot;kr.&quot;\ * &quot;-&quot;_);_(@_)"/>
    <numFmt numFmtId="175" formatCode="_(* #,##0_);_(* \(#,##0\);_(* &quot;-&quot;_);_(@_)"/>
    <numFmt numFmtId="176" formatCode="_(&quot;kr.&quot;\ * #,##0.00_);_(&quot;kr.&quot;\ * \(#,##0.00\);_(&quot;kr.&quot;\ * &quot;-&quot;??_);_(@_)"/>
    <numFmt numFmtId="177" formatCode="_(* #,##0.00_);_(* \(#,##0.00\);_(* &quot;-&quot;??_);_(@_)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10"/>
      <name val="Arial Rounded MT Bol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rgb="FFFFFF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2" tint="-0.09994000196456909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8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83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0" fillId="34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NumberFormat="1" applyFill="1" applyBorder="1" applyAlignment="1" applyProtection="1">
      <alignment horizontal="center"/>
      <protection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6" fillId="36" borderId="32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0" fillId="34" borderId="14" xfId="0" applyFill="1" applyBorder="1" applyAlignment="1" applyProtection="1">
      <alignment/>
      <protection/>
    </xf>
    <xf numFmtId="0" fontId="0" fillId="37" borderId="18" xfId="0" applyFill="1" applyBorder="1" applyAlignment="1" applyProtection="1">
      <alignment/>
      <protection locked="0"/>
    </xf>
    <xf numFmtId="14" fontId="0" fillId="37" borderId="18" xfId="0" applyNumberFormat="1" applyFill="1" applyBorder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9" fillId="35" borderId="0" xfId="42" applyFill="1" applyAlignment="1" applyProtection="1">
      <alignment/>
      <protection/>
    </xf>
    <xf numFmtId="0" fontId="0" fillId="0" borderId="35" xfId="0" applyFill="1" applyBorder="1" applyAlignment="1">
      <alignment/>
    </xf>
    <xf numFmtId="0" fontId="9" fillId="0" borderId="35" xfId="42" applyFill="1" applyBorder="1" applyAlignment="1" applyProtection="1">
      <alignment/>
      <protection/>
    </xf>
    <xf numFmtId="0" fontId="0" fillId="0" borderId="36" xfId="0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9" fillId="36" borderId="39" xfId="42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49" fillId="38" borderId="0" xfId="0" applyFont="1" applyFill="1" applyAlignment="1">
      <alignment horizontal="right"/>
    </xf>
    <xf numFmtId="0" fontId="49" fillId="38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1" fillId="35" borderId="0" xfId="0" applyFont="1" applyFill="1" applyAlignment="1">
      <alignment/>
    </xf>
    <xf numFmtId="0" fontId="0" fillId="39" borderId="40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41" xfId="0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9" borderId="28" xfId="0" applyFill="1" applyBorder="1" applyAlignment="1">
      <alignment/>
    </xf>
    <xf numFmtId="0" fontId="0" fillId="30" borderId="0" xfId="0" applyFill="1" applyAlignment="1">
      <alignment/>
    </xf>
    <xf numFmtId="0" fontId="0" fillId="30" borderId="0" xfId="0" applyFont="1" applyFill="1" applyAlignment="1">
      <alignment/>
    </xf>
    <xf numFmtId="0" fontId="0" fillId="40" borderId="0" xfId="0" applyFill="1" applyAlignment="1">
      <alignment/>
    </xf>
    <xf numFmtId="0" fontId="2" fillId="40" borderId="0" xfId="0" applyFont="1" applyFill="1" applyAlignment="1">
      <alignment/>
    </xf>
    <xf numFmtId="0" fontId="0" fillId="40" borderId="0" xfId="0" applyFill="1" applyBorder="1" applyAlignment="1">
      <alignment/>
    </xf>
    <xf numFmtId="0" fontId="0" fillId="2" borderId="0" xfId="0" applyFill="1" applyAlignment="1">
      <alignment/>
    </xf>
    <xf numFmtId="0" fontId="9" fillId="2" borderId="42" xfId="42" applyFill="1" applyBorder="1" applyAlignment="1" applyProtection="1">
      <alignment/>
      <protection/>
    </xf>
    <xf numFmtId="0" fontId="2" fillId="2" borderId="1" xfId="37" applyFont="1" applyFill="1" applyAlignment="1" applyProtection="1">
      <alignment/>
      <protection locked="0"/>
    </xf>
    <xf numFmtId="0" fontId="0" fillId="41" borderId="0" xfId="0" applyFill="1" applyAlignment="1">
      <alignment/>
    </xf>
    <xf numFmtId="0" fontId="0" fillId="41" borderId="1" xfId="37" applyFont="1" applyFill="1" applyAlignment="1" applyProtection="1">
      <alignment/>
      <protection locked="0"/>
    </xf>
    <xf numFmtId="0" fontId="0" fillId="41" borderId="1" xfId="37" applyFont="1" applyFill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2" fillId="30" borderId="0" xfId="0" applyFont="1" applyFill="1" applyAlignment="1">
      <alignment/>
    </xf>
    <xf numFmtId="0" fontId="2" fillId="4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41" borderId="0" xfId="0" applyFont="1" applyFill="1" applyAlignment="1">
      <alignment/>
    </xf>
    <xf numFmtId="0" fontId="0" fillId="39" borderId="41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0" fontId="0" fillId="30" borderId="0" xfId="0" applyFill="1" applyBorder="1" applyAlignment="1">
      <alignment/>
    </xf>
    <xf numFmtId="0" fontId="0" fillId="41" borderId="0" xfId="37" applyFont="1" applyFill="1" applyBorder="1" applyAlignment="1" applyProtection="1">
      <alignment/>
      <protection locked="0"/>
    </xf>
    <xf numFmtId="0" fontId="0" fillId="41" borderId="1" xfId="0" applyFill="1" applyBorder="1" applyAlignment="1" applyProtection="1">
      <alignment/>
      <protection locked="0"/>
    </xf>
    <xf numFmtId="0" fontId="0" fillId="41" borderId="0" xfId="37" applyFont="1" applyFill="1" applyBorder="1" applyAlignment="1" applyProtection="1">
      <alignment/>
      <protection locked="0"/>
    </xf>
    <xf numFmtId="0" fontId="0" fillId="41" borderId="1" xfId="0" applyFont="1" applyFill="1" applyBorder="1" applyAlignment="1" applyProtection="1">
      <alignment/>
      <protection locked="0"/>
    </xf>
    <xf numFmtId="0" fontId="0" fillId="41" borderId="0" xfId="37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2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4" fillId="0" borderId="2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36" borderId="27" xfId="0" applyFont="1" applyFill="1" applyBorder="1" applyAlignment="1" applyProtection="1">
      <alignment horizontal="center" vertical="center"/>
      <protection locked="0"/>
    </xf>
    <xf numFmtId="0" fontId="2" fillId="36" borderId="43" xfId="0" applyFont="1" applyFill="1" applyBorder="1" applyAlignment="1" applyProtection="1">
      <alignment horizontal="center" vertical="center"/>
      <protection locked="0"/>
    </xf>
    <xf numFmtId="14" fontId="6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e1" displayName="Liste1" ref="U2:V28" totalsRowShown="0">
  <autoFilter ref="U2:V28"/>
  <tableColumns count="2">
    <tableColumn id="1" name="BFF1"/>
    <tableColumn id="2" name="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5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2.8515625" style="0" customWidth="1"/>
    <col min="4" max="4" width="12.421875" style="0" bestFit="1" customWidth="1"/>
    <col min="6" max="6" width="12.7109375" style="0" customWidth="1"/>
    <col min="7" max="7" width="10.7109375" style="0" bestFit="1" customWidth="1"/>
    <col min="8" max="8" width="12.421875" style="0" bestFit="1" customWidth="1"/>
    <col min="9" max="9" width="3.7109375" style="0" customWidth="1"/>
    <col min="10" max="10" width="16.00390625" style="0" bestFit="1" customWidth="1"/>
    <col min="14" max="14" width="6.00390625" style="0" customWidth="1"/>
    <col min="16" max="16" width="10.140625" style="0" customWidth="1"/>
    <col min="19" max="19" width="13.8515625" style="0" bestFit="1" customWidth="1"/>
    <col min="23" max="23" width="22.28125" style="0" customWidth="1"/>
    <col min="24" max="24" width="22.140625" style="0" customWidth="1"/>
    <col min="25" max="25" width="20.421875" style="0" bestFit="1" customWidth="1"/>
  </cols>
  <sheetData>
    <row r="1" spans="1:24" ht="13.5" thickTop="1">
      <c r="A1" s="16"/>
      <c r="B1" s="71" t="s">
        <v>96</v>
      </c>
      <c r="C1" s="67"/>
      <c r="D1" s="68"/>
      <c r="E1" s="67"/>
      <c r="F1" s="67"/>
      <c r="G1" s="67"/>
      <c r="H1" s="67"/>
      <c r="I1" s="79"/>
      <c r="J1" s="92"/>
      <c r="K1" s="16"/>
      <c r="L1" s="16"/>
      <c r="M1" s="16"/>
      <c r="N1" s="16"/>
      <c r="O1" s="16"/>
      <c r="P1" s="16"/>
      <c r="Q1" s="16"/>
      <c r="R1" s="16"/>
      <c r="S1" s="16"/>
      <c r="T1" s="16"/>
      <c r="U1" s="105" t="s">
        <v>131</v>
      </c>
      <c r="V1" s="106" t="s">
        <v>132</v>
      </c>
      <c r="W1" s="107" t="s">
        <v>133</v>
      </c>
      <c r="X1" s="108" t="s">
        <v>134</v>
      </c>
    </row>
    <row r="2" spans="1:24" ht="13.5" thickBot="1">
      <c r="A2" s="16"/>
      <c r="B2" s="70" t="s">
        <v>97</v>
      </c>
      <c r="C2" s="69"/>
      <c r="D2" s="69"/>
      <c r="E2" s="69"/>
      <c r="F2" s="69"/>
      <c r="G2" s="69"/>
      <c r="H2" s="69"/>
      <c r="I2" s="80"/>
      <c r="J2" s="80"/>
      <c r="K2" s="16"/>
      <c r="L2" s="16"/>
      <c r="M2" s="16"/>
      <c r="N2" s="16"/>
      <c r="O2" s="16"/>
      <c r="P2" s="16"/>
      <c r="Q2" s="16"/>
      <c r="R2" s="16"/>
      <c r="S2" s="16"/>
      <c r="T2" s="16"/>
      <c r="U2" s="93" t="s">
        <v>25</v>
      </c>
      <c r="V2" s="96" t="s">
        <v>30</v>
      </c>
      <c r="W2" s="99" t="s">
        <v>43</v>
      </c>
      <c r="X2" s="101"/>
    </row>
    <row r="3" spans="1:24" ht="21.75" thickBot="1" thickTop="1">
      <c r="A3" s="16"/>
      <c r="B3" s="17" t="s">
        <v>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73" t="s">
        <v>135</v>
      </c>
      <c r="T3" s="16"/>
      <c r="U3" s="93" t="s">
        <v>25</v>
      </c>
      <c r="V3" s="95">
        <v>2</v>
      </c>
      <c r="W3" s="100" t="s">
        <v>42</v>
      </c>
      <c r="X3" s="102" t="s">
        <v>37</v>
      </c>
    </row>
    <row r="4" spans="1:30" ht="12.75">
      <c r="A4" s="16"/>
      <c r="B4" s="14" t="s">
        <v>9</v>
      </c>
      <c r="C4" s="62"/>
      <c r="D4" s="15"/>
      <c r="E4" s="16"/>
      <c r="F4" s="14" t="s">
        <v>11</v>
      </c>
      <c r="G4" s="63"/>
      <c r="H4" s="12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93" t="s">
        <v>26</v>
      </c>
      <c r="V4" s="95">
        <v>3</v>
      </c>
      <c r="W4" s="98" t="s">
        <v>37</v>
      </c>
      <c r="X4" s="113" t="s">
        <v>154</v>
      </c>
      <c r="Y4" s="72"/>
      <c r="AB4" s="77"/>
      <c r="AD4" s="77"/>
    </row>
    <row r="5" spans="1:32" ht="12.75">
      <c r="A5" s="16"/>
      <c r="B5" s="14" t="s">
        <v>10</v>
      </c>
      <c r="C5" s="62"/>
      <c r="D5" s="15"/>
      <c r="E5" s="16"/>
      <c r="F5" s="14" t="s">
        <v>13</v>
      </c>
      <c r="G5" s="62"/>
      <c r="H5" s="1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93" t="s">
        <v>27</v>
      </c>
      <c r="V5" s="95"/>
      <c r="W5" s="98" t="s">
        <v>154</v>
      </c>
      <c r="X5" s="102" t="s">
        <v>56</v>
      </c>
      <c r="Y5" s="72"/>
      <c r="Z5" s="77"/>
      <c r="AB5" s="77"/>
      <c r="AF5" s="77"/>
    </row>
    <row r="6" spans="1:32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93" t="s">
        <v>28</v>
      </c>
      <c r="V6" s="95"/>
      <c r="W6" s="98" t="s">
        <v>56</v>
      </c>
      <c r="X6" s="102" t="s">
        <v>79</v>
      </c>
      <c r="AF6" s="77"/>
    </row>
    <row r="7" spans="1:28" ht="12.75">
      <c r="A7" s="16"/>
      <c r="B7" s="14" t="s">
        <v>21</v>
      </c>
      <c r="C7" s="58"/>
      <c r="D7" s="59"/>
      <c r="E7" s="16"/>
      <c r="F7" s="14" t="s">
        <v>22</v>
      </c>
      <c r="G7" s="58"/>
      <c r="H7" s="5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93" t="s">
        <v>29</v>
      </c>
      <c r="V7" s="95"/>
      <c r="W7" s="98" t="s">
        <v>79</v>
      </c>
      <c r="X7" s="113" t="s">
        <v>155</v>
      </c>
      <c r="AB7" s="77"/>
    </row>
    <row r="8" spans="1:28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94" t="s">
        <v>87</v>
      </c>
      <c r="V8" s="97"/>
      <c r="W8" s="98" t="s">
        <v>155</v>
      </c>
      <c r="X8" s="103" t="s">
        <v>94</v>
      </c>
      <c r="Y8" s="72"/>
      <c r="AB8" s="77"/>
    </row>
    <row r="9" spans="1:30" ht="12.75">
      <c r="A9" s="16"/>
      <c r="B9" s="110"/>
      <c r="C9" s="18"/>
      <c r="D9" s="12"/>
      <c r="E9" s="16"/>
      <c r="F9" s="64"/>
      <c r="G9" s="18"/>
      <c r="H9" s="12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93" t="s">
        <v>113</v>
      </c>
      <c r="V9" s="95"/>
      <c r="W9" s="98" t="s">
        <v>94</v>
      </c>
      <c r="X9" s="113" t="s">
        <v>157</v>
      </c>
      <c r="AD9" s="77"/>
    </row>
    <row r="10" spans="1:28" ht="13.5" thickBot="1">
      <c r="A10" s="16"/>
      <c r="B10" s="64"/>
      <c r="C10" s="18"/>
      <c r="D10" s="12"/>
      <c r="E10" s="16"/>
      <c r="F10" s="64"/>
      <c r="G10" s="18"/>
      <c r="H10" s="12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93" t="s">
        <v>114</v>
      </c>
      <c r="V10" s="95"/>
      <c r="W10" s="98" t="s">
        <v>157</v>
      </c>
      <c r="X10" s="113" t="s">
        <v>138</v>
      </c>
      <c r="Y10" s="72"/>
      <c r="AB10" s="77"/>
    </row>
    <row r="11" spans="1:28" ht="13.5" thickBot="1">
      <c r="A11" s="16"/>
      <c r="B11" s="73" t="s">
        <v>50</v>
      </c>
      <c r="C11" s="16"/>
      <c r="D11" s="16"/>
      <c r="E11" s="16"/>
      <c r="F11" s="16"/>
      <c r="G11" s="16"/>
      <c r="H11" s="16"/>
      <c r="I11" s="16"/>
      <c r="J11" s="73" t="s">
        <v>130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93" t="s">
        <v>115</v>
      </c>
      <c r="V11" s="95"/>
      <c r="W11" s="98" t="s">
        <v>138</v>
      </c>
      <c r="X11" s="113" t="s">
        <v>147</v>
      </c>
      <c r="Y11" s="72"/>
      <c r="AB11" s="77"/>
    </row>
    <row r="12" spans="1:25" ht="12.75">
      <c r="A12" s="16"/>
      <c r="B12" s="16"/>
      <c r="C12" s="16"/>
      <c r="D12" s="16"/>
      <c r="E12" s="16"/>
      <c r="F12" s="16"/>
      <c r="G12" s="16"/>
      <c r="H12" s="16"/>
      <c r="I12" s="16"/>
      <c r="J12" s="78" t="s">
        <v>125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93" t="s">
        <v>116</v>
      </c>
      <c r="V12" s="95"/>
      <c r="W12" s="98" t="s">
        <v>147</v>
      </c>
      <c r="X12" s="113" t="s">
        <v>141</v>
      </c>
      <c r="Y12" s="72"/>
    </row>
    <row r="13" spans="1:26" ht="13.5" thickBot="1">
      <c r="A13" s="16"/>
      <c r="B13" s="19" t="s">
        <v>3</v>
      </c>
      <c r="C13" s="21">
        <v>1</v>
      </c>
      <c r="D13" s="20"/>
      <c r="E13" s="16"/>
      <c r="F13" s="19" t="s">
        <v>3</v>
      </c>
      <c r="G13" s="21">
        <v>3</v>
      </c>
      <c r="H13" s="20"/>
      <c r="I13" s="78">
        <v>1</v>
      </c>
      <c r="J13" s="109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93" t="s">
        <v>117</v>
      </c>
      <c r="V13" s="95"/>
      <c r="W13" s="98" t="s">
        <v>141</v>
      </c>
      <c r="X13" s="102" t="s">
        <v>76</v>
      </c>
      <c r="Z13" s="77"/>
    </row>
    <row r="14" spans="1:25" ht="13.5" thickBot="1">
      <c r="A14" s="16"/>
      <c r="B14" s="1" t="s">
        <v>8</v>
      </c>
      <c r="C14" s="61">
        <f>B9</f>
        <v>0</v>
      </c>
      <c r="D14" s="13"/>
      <c r="E14" s="16"/>
      <c r="F14" s="1" t="s">
        <v>8</v>
      </c>
      <c r="G14" s="61">
        <f>F9</f>
        <v>0</v>
      </c>
      <c r="H14" s="13"/>
      <c r="I14" s="78">
        <v>2</v>
      </c>
      <c r="J14" s="8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93" t="s">
        <v>118</v>
      </c>
      <c r="V14" s="95"/>
      <c r="W14" s="98" t="s">
        <v>76</v>
      </c>
      <c r="X14" s="113" t="s">
        <v>149</v>
      </c>
      <c r="Y14" s="72"/>
    </row>
    <row r="15" spans="1:30" ht="12.75">
      <c r="A15" s="16"/>
      <c r="B15" s="1"/>
      <c r="C15" s="3" t="s">
        <v>0</v>
      </c>
      <c r="D15" s="4" t="s">
        <v>1</v>
      </c>
      <c r="E15" s="16"/>
      <c r="F15" s="1"/>
      <c r="G15" s="3" t="s">
        <v>0</v>
      </c>
      <c r="H15" s="4" t="s">
        <v>1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93" t="s">
        <v>98</v>
      </c>
      <c r="V15" s="95"/>
      <c r="W15" s="98" t="s">
        <v>149</v>
      </c>
      <c r="X15" s="102" t="s">
        <v>106</v>
      </c>
      <c r="Y15" s="72"/>
      <c r="AD15" s="77"/>
    </row>
    <row r="16" spans="1:25" ht="12.75">
      <c r="A16" s="16"/>
      <c r="B16" s="5">
        <v>1</v>
      </c>
      <c r="C16" s="65"/>
      <c r="D16" s="6">
        <f>IF(C16="","",C16)</f>
      </c>
      <c r="E16" s="16"/>
      <c r="F16" s="5">
        <v>1</v>
      </c>
      <c r="G16" s="65"/>
      <c r="H16" s="6">
        <f>IF(G16="","",G16)</f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93" t="s">
        <v>99</v>
      </c>
      <c r="V16" s="95"/>
      <c r="W16" s="98" t="s">
        <v>106</v>
      </c>
      <c r="X16" s="102" t="s">
        <v>49</v>
      </c>
      <c r="Y16" s="72"/>
    </row>
    <row r="17" spans="1:30" ht="12.75">
      <c r="A17" s="16"/>
      <c r="B17" s="5">
        <v>2</v>
      </c>
      <c r="C17" s="65"/>
      <c r="D17" s="6">
        <f>IF(C17="","",C17+D16)</f>
      </c>
      <c r="E17" s="16"/>
      <c r="F17" s="5">
        <v>2</v>
      </c>
      <c r="G17" s="65"/>
      <c r="H17" s="6">
        <f>IF(G17="","",G17+H16)</f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93" t="s">
        <v>100</v>
      </c>
      <c r="V17" s="95"/>
      <c r="W17" s="98" t="s">
        <v>49</v>
      </c>
      <c r="X17" s="102" t="s">
        <v>83</v>
      </c>
      <c r="AD17" s="77"/>
    </row>
    <row r="18" spans="1:25" ht="12.75">
      <c r="A18" s="16"/>
      <c r="B18" s="5">
        <v>3</v>
      </c>
      <c r="C18" s="65"/>
      <c r="D18" s="6">
        <f aca="true" t="shared" si="0" ref="D18:D36">IF(C18="","",C18+D17)</f>
      </c>
      <c r="E18" s="16"/>
      <c r="F18" s="5">
        <v>3</v>
      </c>
      <c r="G18" s="65"/>
      <c r="H18" s="6">
        <f aca="true" t="shared" si="1" ref="H18:H25">IF(G18="","",G18+H17)</f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93" t="s">
        <v>101</v>
      </c>
      <c r="V18" s="95"/>
      <c r="W18" s="98" t="s">
        <v>83</v>
      </c>
      <c r="X18" s="102" t="s">
        <v>39</v>
      </c>
      <c r="Y18" s="72"/>
    </row>
    <row r="19" spans="1:25" ht="12.75">
      <c r="A19" s="16"/>
      <c r="B19" s="5">
        <v>4</v>
      </c>
      <c r="C19" s="65"/>
      <c r="D19" s="6">
        <f t="shared" si="0"/>
      </c>
      <c r="E19" s="16"/>
      <c r="F19" s="5">
        <v>4</v>
      </c>
      <c r="G19" s="65"/>
      <c r="H19" s="6">
        <f t="shared" si="1"/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93" t="s">
        <v>102</v>
      </c>
      <c r="V19" s="95"/>
      <c r="W19" s="98" t="s">
        <v>39</v>
      </c>
      <c r="X19" s="102" t="s">
        <v>107</v>
      </c>
      <c r="Y19" s="72"/>
    </row>
    <row r="20" spans="1:24" ht="12.75">
      <c r="A20" s="16"/>
      <c r="B20" s="5">
        <v>5</v>
      </c>
      <c r="C20" s="65"/>
      <c r="D20" s="6">
        <f t="shared" si="0"/>
      </c>
      <c r="E20" s="16"/>
      <c r="F20" s="5">
        <v>5</v>
      </c>
      <c r="G20" s="65"/>
      <c r="H20" s="6">
        <f t="shared" si="1"/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93" t="s">
        <v>103</v>
      </c>
      <c r="V20" s="97"/>
      <c r="W20" s="98" t="s">
        <v>107</v>
      </c>
      <c r="X20" s="102" t="s">
        <v>44</v>
      </c>
    </row>
    <row r="21" spans="1:25" ht="12.75">
      <c r="A21" s="16"/>
      <c r="B21" s="5">
        <v>6</v>
      </c>
      <c r="C21" s="65"/>
      <c r="D21" s="6">
        <f t="shared" si="0"/>
      </c>
      <c r="E21" s="16"/>
      <c r="F21" s="5">
        <v>6</v>
      </c>
      <c r="G21" s="65"/>
      <c r="H21" s="6">
        <f t="shared" si="1"/>
      </c>
      <c r="I21" s="16"/>
      <c r="J21" s="16"/>
      <c r="K21" s="16"/>
      <c r="L21" s="16"/>
      <c r="M21" s="16"/>
      <c r="N21" s="16"/>
      <c r="O21" s="16"/>
      <c r="P21" s="16"/>
      <c r="Q21" s="66"/>
      <c r="R21" s="16"/>
      <c r="S21" s="16"/>
      <c r="T21" s="16"/>
      <c r="U21" s="93" t="s">
        <v>119</v>
      </c>
      <c r="V21" s="97"/>
      <c r="W21" s="98" t="s">
        <v>44</v>
      </c>
      <c r="X21" s="115" t="s">
        <v>137</v>
      </c>
      <c r="Y21" s="72"/>
    </row>
    <row r="22" spans="1:24" ht="12.75">
      <c r="A22" s="16"/>
      <c r="B22" s="5">
        <v>7</v>
      </c>
      <c r="C22" s="65"/>
      <c r="D22" s="6">
        <f t="shared" si="0"/>
      </c>
      <c r="E22" s="16"/>
      <c r="F22" s="5">
        <v>7</v>
      </c>
      <c r="G22" s="65"/>
      <c r="H22" s="6">
        <f t="shared" si="1"/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93" t="s">
        <v>120</v>
      </c>
      <c r="V22" s="95"/>
      <c r="W22" s="98" t="s">
        <v>137</v>
      </c>
      <c r="X22" s="102" t="s">
        <v>41</v>
      </c>
    </row>
    <row r="23" spans="1:25" ht="12.75">
      <c r="A23" s="16"/>
      <c r="B23" s="5">
        <v>8</v>
      </c>
      <c r="C23" s="65"/>
      <c r="D23" s="6">
        <f t="shared" si="0"/>
      </c>
      <c r="E23" s="16"/>
      <c r="F23" s="5">
        <v>8</v>
      </c>
      <c r="G23" s="65"/>
      <c r="H23" s="6">
        <f t="shared" si="1"/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93" t="s">
        <v>121</v>
      </c>
      <c r="V23" s="95"/>
      <c r="W23" s="98" t="s">
        <v>41</v>
      </c>
      <c r="X23" s="102" t="s">
        <v>82</v>
      </c>
      <c r="Y23" s="72"/>
    </row>
    <row r="24" spans="1:25" ht="12.75">
      <c r="A24" s="16"/>
      <c r="B24" s="5">
        <v>9</v>
      </c>
      <c r="C24" s="65"/>
      <c r="D24" s="6">
        <f t="shared" si="0"/>
      </c>
      <c r="E24" s="16"/>
      <c r="F24" s="5">
        <v>9</v>
      </c>
      <c r="G24" s="65"/>
      <c r="H24" s="6">
        <f t="shared" si="1"/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93" t="s">
        <v>122</v>
      </c>
      <c r="V24" s="95"/>
      <c r="W24" s="98" t="s">
        <v>82</v>
      </c>
      <c r="X24" s="102" t="s">
        <v>68</v>
      </c>
      <c r="Y24" s="72"/>
    </row>
    <row r="25" spans="1:25" ht="12.75">
      <c r="A25" s="16"/>
      <c r="B25" s="5">
        <v>10</v>
      </c>
      <c r="C25" s="65"/>
      <c r="D25" s="6">
        <f t="shared" si="0"/>
      </c>
      <c r="E25" s="16"/>
      <c r="F25" s="5">
        <v>10</v>
      </c>
      <c r="G25" s="65"/>
      <c r="H25" s="6">
        <f t="shared" si="1"/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93" t="s">
        <v>123</v>
      </c>
      <c r="V25" s="95"/>
      <c r="W25" s="98" t="s">
        <v>68</v>
      </c>
      <c r="X25" s="102" t="s">
        <v>35</v>
      </c>
      <c r="Y25" s="72"/>
    </row>
    <row r="26" spans="1:24" ht="12.75">
      <c r="A26" s="16"/>
      <c r="B26" s="5"/>
      <c r="C26" s="7"/>
      <c r="D26" s="8"/>
      <c r="E26" s="16"/>
      <c r="F26" s="5"/>
      <c r="G26" s="7"/>
      <c r="H26" s="8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93" t="s">
        <v>124</v>
      </c>
      <c r="V26" s="95"/>
      <c r="W26" s="98" t="s">
        <v>35</v>
      </c>
      <c r="X26" s="102" t="s">
        <v>45</v>
      </c>
    </row>
    <row r="27" spans="1:24" ht="12.75">
      <c r="A27" s="16"/>
      <c r="B27" s="5">
        <v>11</v>
      </c>
      <c r="C27" s="65"/>
      <c r="D27" s="6">
        <f>IF(C27="","",C27+D25)</f>
      </c>
      <c r="E27" s="16"/>
      <c r="F27" s="5">
        <v>11</v>
      </c>
      <c r="G27" s="65"/>
      <c r="H27" s="6">
        <f>IF(G27="","",G27+H25)</f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11" t="s">
        <v>143</v>
      </c>
      <c r="V27" s="97"/>
      <c r="W27" s="98" t="s">
        <v>45</v>
      </c>
      <c r="X27" s="103" t="s">
        <v>93</v>
      </c>
    </row>
    <row r="28" spans="1:25" ht="12.75">
      <c r="A28" s="16"/>
      <c r="B28" s="5">
        <v>12</v>
      </c>
      <c r="C28" s="65"/>
      <c r="D28" s="6">
        <f t="shared" si="0"/>
      </c>
      <c r="E28" s="16"/>
      <c r="F28" s="5">
        <v>12</v>
      </c>
      <c r="G28" s="65"/>
      <c r="H28" s="6">
        <f aca="true" t="shared" si="2" ref="H28:H36">IF(G28="","",G28+H27)</f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11" t="s">
        <v>144</v>
      </c>
      <c r="V28" s="97"/>
      <c r="W28" s="98" t="s">
        <v>93</v>
      </c>
      <c r="X28" s="115" t="s">
        <v>136</v>
      </c>
      <c r="Y28" s="72"/>
    </row>
    <row r="29" spans="1:25" ht="12.75">
      <c r="A29" s="16"/>
      <c r="B29" s="5">
        <v>13</v>
      </c>
      <c r="C29" s="65"/>
      <c r="D29" s="6">
        <f t="shared" si="0"/>
      </c>
      <c r="E29" s="16"/>
      <c r="F29" s="5">
        <v>13</v>
      </c>
      <c r="G29" s="65"/>
      <c r="H29" s="6">
        <f t="shared" si="2"/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93"/>
      <c r="V29" s="95"/>
      <c r="W29" s="98" t="s">
        <v>136</v>
      </c>
      <c r="X29" s="102" t="s">
        <v>78</v>
      </c>
      <c r="Y29" s="72"/>
    </row>
    <row r="30" spans="1:25" ht="12.75">
      <c r="A30" s="16"/>
      <c r="B30" s="5">
        <v>14</v>
      </c>
      <c r="C30" s="65"/>
      <c r="D30" s="6">
        <f t="shared" si="0"/>
      </c>
      <c r="E30" s="16"/>
      <c r="F30" s="5">
        <v>14</v>
      </c>
      <c r="G30" s="65"/>
      <c r="H30" s="6">
        <f t="shared" si="2"/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93"/>
      <c r="V30" s="95"/>
      <c r="W30" s="98" t="s">
        <v>78</v>
      </c>
      <c r="X30" s="102" t="s">
        <v>59</v>
      </c>
      <c r="Y30" s="72"/>
    </row>
    <row r="31" spans="1:24" ht="12.75">
      <c r="A31" s="16"/>
      <c r="B31" s="5">
        <v>15</v>
      </c>
      <c r="C31" s="65"/>
      <c r="D31" s="6">
        <f t="shared" si="0"/>
      </c>
      <c r="E31" s="16"/>
      <c r="F31" s="5">
        <v>15</v>
      </c>
      <c r="G31" s="65"/>
      <c r="H31" s="6">
        <f t="shared" si="2"/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93"/>
      <c r="V31" s="95"/>
      <c r="W31" s="98" t="s">
        <v>59</v>
      </c>
      <c r="X31" s="102" t="s">
        <v>60</v>
      </c>
    </row>
    <row r="32" spans="1:25" ht="12.75">
      <c r="A32" s="16"/>
      <c r="B32" s="5">
        <v>16</v>
      </c>
      <c r="C32" s="65"/>
      <c r="D32" s="6">
        <f t="shared" si="0"/>
      </c>
      <c r="E32" s="16"/>
      <c r="F32" s="5">
        <v>16</v>
      </c>
      <c r="G32" s="65"/>
      <c r="H32" s="6">
        <f t="shared" si="2"/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93"/>
      <c r="V32" s="95"/>
      <c r="W32" s="98" t="s">
        <v>60</v>
      </c>
      <c r="X32" s="102" t="s">
        <v>40</v>
      </c>
      <c r="Y32" s="72"/>
    </row>
    <row r="33" spans="1:25" ht="12.75">
      <c r="A33" s="16"/>
      <c r="B33" s="5">
        <v>17</v>
      </c>
      <c r="C33" s="65"/>
      <c r="D33" s="6">
        <f t="shared" si="0"/>
      </c>
      <c r="E33" s="16"/>
      <c r="F33" s="5">
        <v>17</v>
      </c>
      <c r="G33" s="65"/>
      <c r="H33" s="6">
        <f t="shared" si="2"/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93"/>
      <c r="V33" s="95"/>
      <c r="W33" s="98" t="s">
        <v>40</v>
      </c>
      <c r="X33" s="102" t="s">
        <v>112</v>
      </c>
      <c r="Y33" s="72"/>
    </row>
    <row r="34" spans="1:24" ht="12.75">
      <c r="A34" s="16"/>
      <c r="B34" s="5">
        <v>18</v>
      </c>
      <c r="C34" s="65"/>
      <c r="D34" s="6">
        <f t="shared" si="0"/>
      </c>
      <c r="E34" s="16"/>
      <c r="F34" s="5">
        <v>18</v>
      </c>
      <c r="G34" s="65"/>
      <c r="H34" s="6">
        <f t="shared" si="2"/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93"/>
      <c r="V34" s="95"/>
      <c r="W34" s="98" t="s">
        <v>112</v>
      </c>
      <c r="X34" s="102" t="s">
        <v>77</v>
      </c>
    </row>
    <row r="35" spans="1:25" ht="12.75">
      <c r="A35" s="16"/>
      <c r="B35" s="5">
        <v>19</v>
      </c>
      <c r="C35" s="65"/>
      <c r="D35" s="6">
        <f t="shared" si="0"/>
      </c>
      <c r="E35" s="16"/>
      <c r="F35" s="5">
        <v>19</v>
      </c>
      <c r="G35" s="65"/>
      <c r="H35" s="6">
        <f t="shared" si="2"/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93"/>
      <c r="V35" s="95"/>
      <c r="W35" s="98" t="s">
        <v>77</v>
      </c>
      <c r="X35" s="102" t="s">
        <v>72</v>
      </c>
      <c r="Y35" s="72"/>
    </row>
    <row r="36" spans="1:25" ht="12.75">
      <c r="A36" s="16"/>
      <c r="B36" s="5">
        <v>20</v>
      </c>
      <c r="C36" s="65"/>
      <c r="D36" s="6">
        <f t="shared" si="0"/>
      </c>
      <c r="E36" s="16"/>
      <c r="F36" s="5">
        <v>20</v>
      </c>
      <c r="G36" s="65"/>
      <c r="H36" s="6">
        <f t="shared" si="2"/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93"/>
      <c r="V36" s="95"/>
      <c r="W36" s="98" t="s">
        <v>72</v>
      </c>
      <c r="X36" s="102" t="s">
        <v>55</v>
      </c>
      <c r="Y36" s="72"/>
    </row>
    <row r="37" spans="1:25" ht="12.75">
      <c r="A37" s="16"/>
      <c r="B37" s="1" t="s">
        <v>23</v>
      </c>
      <c r="C37" s="2">
        <f>IF(D37&gt;H37,2,IF(D37=H37,1,IF(D37&lt;H37,0)))</f>
        <v>1</v>
      </c>
      <c r="D37" s="60">
        <f>IF(SUM(C16:C36)=0,"",SUM(C16:C36)/COUNT(C16:C36))</f>
      </c>
      <c r="E37" s="16"/>
      <c r="F37" s="1" t="s">
        <v>23</v>
      </c>
      <c r="G37" s="2">
        <f>IF(H37&gt;D37,2,IF(H37=D37,1,IF(H37&lt;D37,0)))</f>
        <v>1</v>
      </c>
      <c r="H37" s="60">
        <f>IF(SUM(G16:G36)=0,"",SUM(G16:G36)/COUNT(G16:G36))</f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93"/>
      <c r="V37" s="95"/>
      <c r="W37" s="98" t="s">
        <v>55</v>
      </c>
      <c r="X37" s="102" t="s">
        <v>58</v>
      </c>
      <c r="Y37" s="72"/>
    </row>
    <row r="38" spans="1:25" ht="12.75">
      <c r="A38" s="16"/>
      <c r="B38" s="9" t="s">
        <v>2</v>
      </c>
      <c r="C38" s="10"/>
      <c r="D38" s="11">
        <f>MAX(C16:C36)</f>
        <v>0</v>
      </c>
      <c r="E38" s="16"/>
      <c r="F38" s="9" t="s">
        <v>2</v>
      </c>
      <c r="G38" s="10"/>
      <c r="H38" s="11">
        <f>MAX(G16:G36)</f>
        <v>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93"/>
      <c r="V38" s="95"/>
      <c r="W38" s="98" t="s">
        <v>58</v>
      </c>
      <c r="X38" s="102" t="s">
        <v>70</v>
      </c>
      <c r="Y38" s="72"/>
    </row>
    <row r="39" spans="1:24" ht="13.5" thickBo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93"/>
      <c r="V39" s="95"/>
      <c r="W39" s="98" t="s">
        <v>70</v>
      </c>
      <c r="X39" s="102" t="s">
        <v>80</v>
      </c>
    </row>
    <row r="40" spans="1:25" ht="13.5" thickBot="1">
      <c r="A40" s="16"/>
      <c r="B40" s="16"/>
      <c r="C40" s="16"/>
      <c r="D40" s="16"/>
      <c r="E40" s="16"/>
      <c r="F40" s="16"/>
      <c r="G40" s="16"/>
      <c r="H40" s="16"/>
      <c r="I40" s="16"/>
      <c r="J40" s="78" t="s">
        <v>128</v>
      </c>
      <c r="K40" s="16"/>
      <c r="L40" s="16"/>
      <c r="M40" s="16"/>
      <c r="N40" s="16"/>
      <c r="O40" s="16"/>
      <c r="P40" s="16"/>
      <c r="Q40" s="16"/>
      <c r="R40" s="16"/>
      <c r="S40" s="73" t="s">
        <v>135</v>
      </c>
      <c r="T40" s="16"/>
      <c r="U40" s="93"/>
      <c r="V40" s="95"/>
      <c r="W40" s="98" t="s">
        <v>80</v>
      </c>
      <c r="X40" s="102" t="s">
        <v>74</v>
      </c>
      <c r="Y40" s="72"/>
    </row>
    <row r="41" spans="1:25" ht="13.5" thickBot="1">
      <c r="A41" s="16"/>
      <c r="B41" s="19" t="s">
        <v>4</v>
      </c>
      <c r="C41" s="21">
        <v>2</v>
      </c>
      <c r="D41" s="20"/>
      <c r="E41" s="16"/>
      <c r="F41" s="19" t="s">
        <v>4</v>
      </c>
      <c r="G41" s="21">
        <v>4</v>
      </c>
      <c r="H41" s="20"/>
      <c r="I41" s="78">
        <v>1</v>
      </c>
      <c r="J41" s="81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93"/>
      <c r="V41" s="95"/>
      <c r="W41" s="98" t="s">
        <v>74</v>
      </c>
      <c r="X41" s="102" t="s">
        <v>110</v>
      </c>
      <c r="Y41" s="72"/>
    </row>
    <row r="42" spans="1:25" ht="13.5" thickBot="1">
      <c r="A42" s="16"/>
      <c r="B42" s="1" t="s">
        <v>8</v>
      </c>
      <c r="C42" s="61">
        <f>B10</f>
        <v>0</v>
      </c>
      <c r="D42" s="13"/>
      <c r="E42" s="16"/>
      <c r="F42" s="1" t="s">
        <v>8</v>
      </c>
      <c r="G42" s="61">
        <f>F10</f>
        <v>0</v>
      </c>
      <c r="H42" s="13"/>
      <c r="I42" s="78">
        <v>2</v>
      </c>
      <c r="J42" s="81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93"/>
      <c r="V42" s="95"/>
      <c r="W42" s="98" t="s">
        <v>110</v>
      </c>
      <c r="X42" s="102" t="s">
        <v>63</v>
      </c>
      <c r="Y42" s="72"/>
    </row>
    <row r="43" spans="1:25" ht="12.75">
      <c r="A43" s="16"/>
      <c r="B43" s="1"/>
      <c r="C43" s="3" t="s">
        <v>0</v>
      </c>
      <c r="D43" s="4" t="s">
        <v>1</v>
      </c>
      <c r="E43" s="16"/>
      <c r="F43" s="1"/>
      <c r="G43" s="3" t="s">
        <v>0</v>
      </c>
      <c r="H43" s="4" t="s">
        <v>1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93"/>
      <c r="V43" s="95"/>
      <c r="W43" s="98" t="s">
        <v>63</v>
      </c>
      <c r="X43" s="102" t="s">
        <v>33</v>
      </c>
      <c r="Y43" s="72"/>
    </row>
    <row r="44" spans="1:24" ht="12.75">
      <c r="A44" s="16"/>
      <c r="B44" s="5">
        <v>1</v>
      </c>
      <c r="C44" s="65"/>
      <c r="D44" s="6">
        <f>IF(C44="","",C44)</f>
      </c>
      <c r="E44" s="16"/>
      <c r="F44" s="5">
        <v>1</v>
      </c>
      <c r="G44" s="65"/>
      <c r="H44" s="6">
        <f>IF(G44="","",G44)</f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93"/>
      <c r="V44" s="95"/>
      <c r="W44" s="98" t="s">
        <v>33</v>
      </c>
      <c r="X44" s="102" t="s">
        <v>48</v>
      </c>
    </row>
    <row r="45" spans="1:25" ht="12.75">
      <c r="A45" s="16"/>
      <c r="B45" s="5">
        <v>2</v>
      </c>
      <c r="C45" s="65"/>
      <c r="D45" s="6">
        <f>IF(C45="","",C45+D44)</f>
      </c>
      <c r="E45" s="16"/>
      <c r="F45" s="5">
        <v>2</v>
      </c>
      <c r="G45" s="65"/>
      <c r="H45" s="6">
        <f>IF(G45="","",G45+H44)</f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93"/>
      <c r="V45" s="95"/>
      <c r="W45" s="98" t="s">
        <v>48</v>
      </c>
      <c r="X45" s="102" t="s">
        <v>75</v>
      </c>
      <c r="Y45" s="72"/>
    </row>
    <row r="46" spans="1:24" ht="12.75">
      <c r="A46" s="16"/>
      <c r="B46" s="5">
        <v>3</v>
      </c>
      <c r="C46" s="65"/>
      <c r="D46" s="6">
        <f aca="true" t="shared" si="3" ref="D46:D53">IF(C46="","",C46+D45)</f>
      </c>
      <c r="E46" s="16"/>
      <c r="F46" s="5">
        <v>3</v>
      </c>
      <c r="G46" s="65"/>
      <c r="H46" s="6">
        <f aca="true" t="shared" si="4" ref="H46:H53">IF(G46="","",G46+H45)</f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93"/>
      <c r="V46" s="95"/>
      <c r="W46" s="98" t="s">
        <v>75</v>
      </c>
      <c r="X46" s="102" t="s">
        <v>31</v>
      </c>
    </row>
    <row r="47" spans="1:25" ht="12.75">
      <c r="A47" s="16"/>
      <c r="B47" s="5">
        <v>4</v>
      </c>
      <c r="C47" s="65"/>
      <c r="D47" s="6">
        <f t="shared" si="3"/>
      </c>
      <c r="E47" s="16"/>
      <c r="F47" s="5">
        <v>4</v>
      </c>
      <c r="G47" s="65"/>
      <c r="H47" s="6">
        <f t="shared" si="4"/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93"/>
      <c r="V47" s="95"/>
      <c r="W47" s="98" t="s">
        <v>31</v>
      </c>
      <c r="X47" s="102" t="s">
        <v>88</v>
      </c>
      <c r="Y47" s="72"/>
    </row>
    <row r="48" spans="1:25" ht="12.75">
      <c r="A48" s="16"/>
      <c r="B48" s="5">
        <v>5</v>
      </c>
      <c r="C48" s="65"/>
      <c r="D48" s="6">
        <f t="shared" si="3"/>
      </c>
      <c r="E48" s="16"/>
      <c r="F48" s="5">
        <v>5</v>
      </c>
      <c r="G48" s="65"/>
      <c r="H48" s="6">
        <f t="shared" si="4"/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93"/>
      <c r="V48" s="95"/>
      <c r="W48" s="98" t="s">
        <v>88</v>
      </c>
      <c r="X48" s="113" t="s">
        <v>156</v>
      </c>
      <c r="Y48" s="72"/>
    </row>
    <row r="49" spans="1:25" ht="12.75">
      <c r="A49" s="16"/>
      <c r="B49" s="5">
        <v>6</v>
      </c>
      <c r="C49" s="65"/>
      <c r="D49" s="6">
        <f t="shared" si="3"/>
      </c>
      <c r="E49" s="16"/>
      <c r="F49" s="5">
        <v>6</v>
      </c>
      <c r="G49" s="65"/>
      <c r="H49" s="6">
        <f t="shared" si="4"/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93"/>
      <c r="V49" s="95"/>
      <c r="W49" s="98" t="s">
        <v>156</v>
      </c>
      <c r="X49" s="113" t="s">
        <v>152</v>
      </c>
      <c r="Y49" s="72"/>
    </row>
    <row r="50" spans="1:25" ht="12.75">
      <c r="A50" s="16"/>
      <c r="B50" s="5">
        <v>7</v>
      </c>
      <c r="C50" s="65"/>
      <c r="D50" s="6">
        <f t="shared" si="3"/>
      </c>
      <c r="E50" s="16"/>
      <c r="F50" s="5">
        <v>7</v>
      </c>
      <c r="G50" s="65"/>
      <c r="H50" s="6">
        <f t="shared" si="4"/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93"/>
      <c r="V50" s="95"/>
      <c r="W50" s="98" t="s">
        <v>152</v>
      </c>
      <c r="X50" s="103" t="s">
        <v>91</v>
      </c>
      <c r="Y50" s="74"/>
    </row>
    <row r="51" spans="1:25" ht="12.75">
      <c r="A51" s="16"/>
      <c r="B51" s="5">
        <v>8</v>
      </c>
      <c r="C51" s="65"/>
      <c r="D51" s="6">
        <f t="shared" si="3"/>
      </c>
      <c r="E51" s="16"/>
      <c r="F51" s="5">
        <v>8</v>
      </c>
      <c r="G51" s="65"/>
      <c r="H51" s="6">
        <f t="shared" si="4"/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93"/>
      <c r="V51" s="95"/>
      <c r="W51" s="98" t="s">
        <v>91</v>
      </c>
      <c r="X51" s="102" t="s">
        <v>46</v>
      </c>
      <c r="Y51" s="72"/>
    </row>
    <row r="52" spans="1:25" ht="12.75">
      <c r="A52" s="16"/>
      <c r="B52" s="5">
        <v>9</v>
      </c>
      <c r="C52" s="65"/>
      <c r="D52" s="6">
        <f t="shared" si="3"/>
      </c>
      <c r="E52" s="16"/>
      <c r="F52" s="5">
        <v>9</v>
      </c>
      <c r="G52" s="65"/>
      <c r="H52" s="6">
        <f t="shared" si="4"/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93"/>
      <c r="V52" s="95"/>
      <c r="W52" s="98" t="s">
        <v>46</v>
      </c>
      <c r="X52" s="102" t="s">
        <v>73</v>
      </c>
      <c r="Y52" s="72"/>
    </row>
    <row r="53" spans="1:25" ht="12.75">
      <c r="A53" s="16"/>
      <c r="B53" s="5">
        <v>10</v>
      </c>
      <c r="C53" s="65"/>
      <c r="D53" s="6">
        <f t="shared" si="3"/>
      </c>
      <c r="E53" s="16"/>
      <c r="F53" s="5">
        <v>10</v>
      </c>
      <c r="G53" s="65"/>
      <c r="H53" s="6">
        <f t="shared" si="4"/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93"/>
      <c r="V53" s="95"/>
      <c r="W53" s="98" t="s">
        <v>73</v>
      </c>
      <c r="X53" s="102" t="s">
        <v>34</v>
      </c>
      <c r="Y53" s="72"/>
    </row>
    <row r="54" spans="1:25" ht="12.75">
      <c r="A54" s="16"/>
      <c r="B54" s="5"/>
      <c r="C54" s="7"/>
      <c r="D54" s="8"/>
      <c r="E54" s="16"/>
      <c r="F54" s="5"/>
      <c r="G54" s="7"/>
      <c r="H54" s="8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93"/>
      <c r="V54" s="95"/>
      <c r="W54" s="98" t="s">
        <v>34</v>
      </c>
      <c r="X54" s="113" t="s">
        <v>150</v>
      </c>
      <c r="Y54" s="72"/>
    </row>
    <row r="55" spans="1:24" ht="12.75">
      <c r="A55" s="16"/>
      <c r="B55" s="5">
        <v>11</v>
      </c>
      <c r="C55" s="65"/>
      <c r="D55" s="6">
        <f>IF(C55="","",C55+D53)</f>
      </c>
      <c r="E55" s="16"/>
      <c r="F55" s="5">
        <v>11</v>
      </c>
      <c r="G55" s="65"/>
      <c r="H55" s="6">
        <f>IF(G55="","",G55+H53)</f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93"/>
      <c r="V55" s="95"/>
      <c r="W55" s="98" t="s">
        <v>150</v>
      </c>
      <c r="X55" s="102" t="s">
        <v>62</v>
      </c>
    </row>
    <row r="56" spans="1:25" ht="12.75">
      <c r="A56" s="16"/>
      <c r="B56" s="5">
        <v>12</v>
      </c>
      <c r="C56" s="65"/>
      <c r="D56" s="6">
        <f aca="true" t="shared" si="5" ref="D56:D64">IF(C56="","",C56+D55)</f>
      </c>
      <c r="E56" s="16"/>
      <c r="F56" s="5">
        <v>12</v>
      </c>
      <c r="G56" s="65"/>
      <c r="H56" s="6">
        <f aca="true" t="shared" si="6" ref="H56:H64">IF(G56="","",G56+H55)</f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93"/>
      <c r="V56" s="95"/>
      <c r="W56" s="98" t="s">
        <v>62</v>
      </c>
      <c r="X56" s="113" t="s">
        <v>142</v>
      </c>
      <c r="Y56" s="72"/>
    </row>
    <row r="57" spans="1:25" ht="12.75">
      <c r="A57" s="16"/>
      <c r="B57" s="5">
        <v>13</v>
      </c>
      <c r="C57" s="65"/>
      <c r="D57" s="6">
        <f t="shared" si="5"/>
      </c>
      <c r="E57" s="16"/>
      <c r="F57" s="5">
        <v>13</v>
      </c>
      <c r="G57" s="65"/>
      <c r="H57" s="6">
        <f t="shared" si="6"/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93"/>
      <c r="V57" s="95"/>
      <c r="W57" s="98" t="s">
        <v>142</v>
      </c>
      <c r="X57" s="113" t="s">
        <v>153</v>
      </c>
      <c r="Y57" s="72"/>
    </row>
    <row r="58" spans="1:25" ht="12.75">
      <c r="A58" s="16"/>
      <c r="B58" s="5">
        <v>14</v>
      </c>
      <c r="C58" s="65"/>
      <c r="D58" s="6">
        <f t="shared" si="5"/>
      </c>
      <c r="E58" s="16"/>
      <c r="F58" s="5">
        <v>14</v>
      </c>
      <c r="G58" s="65"/>
      <c r="H58" s="6">
        <f t="shared" si="6"/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93"/>
      <c r="V58" s="95"/>
      <c r="W58" s="98" t="s">
        <v>153</v>
      </c>
      <c r="X58" s="102" t="s">
        <v>61</v>
      </c>
      <c r="Y58" s="72"/>
    </row>
    <row r="59" spans="1:24" ht="12.75">
      <c r="A59" s="16"/>
      <c r="B59" s="5">
        <v>15</v>
      </c>
      <c r="C59" s="65"/>
      <c r="D59" s="6">
        <f t="shared" si="5"/>
      </c>
      <c r="E59" s="16"/>
      <c r="F59" s="5">
        <v>15</v>
      </c>
      <c r="G59" s="65"/>
      <c r="H59" s="6">
        <f t="shared" si="6"/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93"/>
      <c r="V59" s="95"/>
      <c r="W59" s="98" t="s">
        <v>61</v>
      </c>
      <c r="X59" s="103" t="s">
        <v>104</v>
      </c>
    </row>
    <row r="60" spans="1:24" ht="12.75">
      <c r="A60" s="16"/>
      <c r="B60" s="5">
        <v>16</v>
      </c>
      <c r="C60" s="65"/>
      <c r="D60" s="6">
        <f t="shared" si="5"/>
      </c>
      <c r="E60" s="16"/>
      <c r="F60" s="5">
        <v>16</v>
      </c>
      <c r="G60" s="65"/>
      <c r="H60" s="6">
        <f t="shared" si="6"/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93"/>
      <c r="V60" s="95"/>
      <c r="W60" s="98" t="s">
        <v>104</v>
      </c>
      <c r="X60" s="102" t="s">
        <v>38</v>
      </c>
    </row>
    <row r="61" spans="1:25" ht="12.75">
      <c r="A61" s="16"/>
      <c r="B61" s="5">
        <v>17</v>
      </c>
      <c r="C61" s="65"/>
      <c r="D61" s="6">
        <f t="shared" si="5"/>
      </c>
      <c r="E61" s="16"/>
      <c r="F61" s="5">
        <v>17</v>
      </c>
      <c r="G61" s="65"/>
      <c r="H61" s="6">
        <f t="shared" si="6"/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93"/>
      <c r="V61" s="95"/>
      <c r="W61" s="98" t="s">
        <v>38</v>
      </c>
      <c r="X61" s="102" t="s">
        <v>85</v>
      </c>
      <c r="Y61" s="77"/>
    </row>
    <row r="62" spans="1:24" ht="12.75">
      <c r="A62" s="16"/>
      <c r="B62" s="5">
        <v>18</v>
      </c>
      <c r="C62" s="65"/>
      <c r="D62" s="6">
        <f t="shared" si="5"/>
      </c>
      <c r="E62" s="16"/>
      <c r="F62" s="5">
        <v>18</v>
      </c>
      <c r="G62" s="65"/>
      <c r="H62" s="6">
        <f t="shared" si="6"/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93"/>
      <c r="V62" s="95"/>
      <c r="W62" s="98" t="s">
        <v>85</v>
      </c>
      <c r="X62" s="102" t="s">
        <v>66</v>
      </c>
    </row>
    <row r="63" spans="1:24" ht="12.75">
      <c r="A63" s="16"/>
      <c r="B63" s="5">
        <v>19</v>
      </c>
      <c r="C63" s="65"/>
      <c r="D63" s="6">
        <f t="shared" si="5"/>
      </c>
      <c r="E63" s="16"/>
      <c r="F63" s="5">
        <v>19</v>
      </c>
      <c r="G63" s="65"/>
      <c r="H63" s="6">
        <f t="shared" si="6"/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93"/>
      <c r="V63" s="95"/>
      <c r="W63" s="98" t="s">
        <v>66</v>
      </c>
      <c r="X63" s="102" t="s">
        <v>24</v>
      </c>
    </row>
    <row r="64" spans="1:24" ht="12.75">
      <c r="A64" s="16"/>
      <c r="B64" s="5">
        <v>20</v>
      </c>
      <c r="C64" s="65"/>
      <c r="D64" s="6">
        <f t="shared" si="5"/>
      </c>
      <c r="E64" s="16"/>
      <c r="F64" s="5">
        <v>20</v>
      </c>
      <c r="G64" s="65"/>
      <c r="H64" s="6">
        <f t="shared" si="6"/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93"/>
      <c r="V64" s="95"/>
      <c r="W64" s="98" t="s">
        <v>24</v>
      </c>
      <c r="X64" s="102" t="s">
        <v>95</v>
      </c>
    </row>
    <row r="65" spans="1:24" ht="12.75">
      <c r="A65" s="16"/>
      <c r="B65" s="1" t="s">
        <v>23</v>
      </c>
      <c r="C65" s="2">
        <f>IF(D65&gt;H65,2,IF(D65=H65,1,IF(D65&lt;H65,0)))</f>
        <v>1</v>
      </c>
      <c r="D65" s="60">
        <f>IF(SUM(C44:C64)=0,"",SUM(C44:C64)/COUNT(C44:C64))</f>
      </c>
      <c r="E65" s="16"/>
      <c r="F65" s="1" t="s">
        <v>23</v>
      </c>
      <c r="G65" s="2">
        <f>IF(H65&gt;D65,2,IF(H65=D65,1,IF(H65&lt;D65,0)))</f>
        <v>1</v>
      </c>
      <c r="H65" s="60">
        <f>IF(SUM(G44:G64)=0,"",SUM(G44:G64)/COUNT(G44:G64))</f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93"/>
      <c r="V65" s="95"/>
      <c r="W65" s="98" t="s">
        <v>95</v>
      </c>
      <c r="X65" s="102" t="s">
        <v>54</v>
      </c>
    </row>
    <row r="66" spans="1:24" ht="12.75">
      <c r="A66" s="16"/>
      <c r="B66" s="9" t="s">
        <v>2</v>
      </c>
      <c r="C66" s="10"/>
      <c r="D66" s="11">
        <f>MAX(C44:C64)</f>
        <v>0</v>
      </c>
      <c r="E66" s="16"/>
      <c r="F66" s="9" t="s">
        <v>2</v>
      </c>
      <c r="G66" s="10"/>
      <c r="H66" s="11">
        <f>MAX(G44:G64)</f>
        <v>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93"/>
      <c r="V66" s="95"/>
      <c r="W66" s="98" t="s">
        <v>54</v>
      </c>
      <c r="X66" s="102" t="s">
        <v>108</v>
      </c>
    </row>
    <row r="67" spans="1:24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93"/>
      <c r="V67" s="95"/>
      <c r="W67" s="98" t="s">
        <v>108</v>
      </c>
      <c r="X67" s="102" t="s">
        <v>84</v>
      </c>
    </row>
    <row r="68" spans="1:24" ht="12.75">
      <c r="A68" s="16"/>
      <c r="B68" s="16"/>
      <c r="C68" s="16"/>
      <c r="D68" s="16"/>
      <c r="E68" s="16"/>
      <c r="F68" s="16"/>
      <c r="G68" s="16"/>
      <c r="H68" s="16"/>
      <c r="I68" s="16"/>
      <c r="J68" s="78" t="s">
        <v>127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93"/>
      <c r="V68" s="95"/>
      <c r="W68" s="98" t="s">
        <v>84</v>
      </c>
      <c r="X68" s="102" t="s">
        <v>64</v>
      </c>
    </row>
    <row r="69" spans="1:24" ht="13.5" thickBot="1">
      <c r="A69" s="16"/>
      <c r="B69" s="19" t="s">
        <v>5</v>
      </c>
      <c r="C69" s="21">
        <v>1</v>
      </c>
      <c r="D69" s="20"/>
      <c r="E69" s="16"/>
      <c r="F69" s="19" t="s">
        <v>5</v>
      </c>
      <c r="G69" s="21">
        <v>4</v>
      </c>
      <c r="H69" s="20"/>
      <c r="I69" s="78">
        <v>1</v>
      </c>
      <c r="J69" s="81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93"/>
      <c r="V69" s="95"/>
      <c r="W69" s="98" t="s">
        <v>64</v>
      </c>
      <c r="X69" s="102" t="s">
        <v>89</v>
      </c>
    </row>
    <row r="70" spans="1:24" ht="13.5" thickBot="1">
      <c r="A70" s="16"/>
      <c r="B70" s="1" t="s">
        <v>8</v>
      </c>
      <c r="C70" s="61">
        <f>B9</f>
        <v>0</v>
      </c>
      <c r="D70" s="13"/>
      <c r="E70" s="16"/>
      <c r="F70" s="1" t="s">
        <v>8</v>
      </c>
      <c r="G70" s="61">
        <f>F10</f>
        <v>0</v>
      </c>
      <c r="H70" s="13"/>
      <c r="I70" s="78">
        <v>2</v>
      </c>
      <c r="J70" s="81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93"/>
      <c r="V70" s="95"/>
      <c r="W70" s="98" t="s">
        <v>89</v>
      </c>
      <c r="X70" s="102" t="s">
        <v>90</v>
      </c>
    </row>
    <row r="71" spans="1:25" ht="13.5" thickBot="1">
      <c r="A71" s="16"/>
      <c r="B71" s="1"/>
      <c r="C71" s="3" t="s">
        <v>0</v>
      </c>
      <c r="D71" s="4" t="s">
        <v>1</v>
      </c>
      <c r="E71" s="16"/>
      <c r="F71" s="1"/>
      <c r="G71" s="3" t="s">
        <v>0</v>
      </c>
      <c r="H71" s="4" t="s">
        <v>1</v>
      </c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93"/>
      <c r="V71" s="95"/>
      <c r="W71" s="98" t="s">
        <v>90</v>
      </c>
      <c r="X71" s="113" t="s">
        <v>146</v>
      </c>
      <c r="Y71" s="77"/>
    </row>
    <row r="72" spans="1:24" ht="13.5" thickBot="1">
      <c r="A72" s="16"/>
      <c r="B72" s="5">
        <v>1</v>
      </c>
      <c r="C72" s="65"/>
      <c r="D72" s="6">
        <f>IF(C72="","",C72)</f>
      </c>
      <c r="E72" s="16"/>
      <c r="F72" s="5">
        <v>1</v>
      </c>
      <c r="G72" s="65"/>
      <c r="H72" s="6">
        <f>IF(G72="","",G72)</f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73" t="s">
        <v>135</v>
      </c>
      <c r="T72" s="16"/>
      <c r="U72" s="93"/>
      <c r="V72" s="95"/>
      <c r="W72" s="98" t="s">
        <v>146</v>
      </c>
      <c r="X72" s="102" t="s">
        <v>86</v>
      </c>
    </row>
    <row r="73" spans="1:24" ht="12.75">
      <c r="A73" s="16"/>
      <c r="B73" s="5">
        <v>2</v>
      </c>
      <c r="C73" s="65"/>
      <c r="D73" s="6">
        <f>IF(C73="","",C73+D72)</f>
      </c>
      <c r="E73" s="16"/>
      <c r="F73" s="5">
        <v>2</v>
      </c>
      <c r="G73" s="65"/>
      <c r="H73" s="6">
        <f>IF(G73="","",G73+H72)</f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93"/>
      <c r="V73" s="95"/>
      <c r="W73" s="98" t="s">
        <v>86</v>
      </c>
      <c r="X73" s="102" t="s">
        <v>111</v>
      </c>
    </row>
    <row r="74" spans="1:24" ht="12.75">
      <c r="A74" s="16"/>
      <c r="B74" s="5">
        <v>3</v>
      </c>
      <c r="C74" s="65"/>
      <c r="D74" s="6">
        <f aca="true" t="shared" si="7" ref="D74:D81">IF(C74="","",C74+D73)</f>
      </c>
      <c r="E74" s="16"/>
      <c r="F74" s="5">
        <v>3</v>
      </c>
      <c r="G74" s="65"/>
      <c r="H74" s="6">
        <f aca="true" t="shared" si="8" ref="H74:H81">IF(G74="","",G74+H73)</f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93"/>
      <c r="V74" s="95"/>
      <c r="W74" s="98" t="s">
        <v>111</v>
      </c>
      <c r="X74" s="104" t="s">
        <v>151</v>
      </c>
    </row>
    <row r="75" spans="1:25" ht="12.75">
      <c r="A75" s="16"/>
      <c r="B75" s="5">
        <v>4</v>
      </c>
      <c r="C75" s="65"/>
      <c r="D75" s="6">
        <f t="shared" si="7"/>
      </c>
      <c r="E75" s="16"/>
      <c r="F75" s="5">
        <v>4</v>
      </c>
      <c r="G75" s="65"/>
      <c r="H75" s="6">
        <f t="shared" si="8"/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93"/>
      <c r="V75" s="95"/>
      <c r="W75" s="98" t="s">
        <v>151</v>
      </c>
      <c r="X75" s="112" t="s">
        <v>47</v>
      </c>
      <c r="Y75" s="77"/>
    </row>
    <row r="76" spans="1:24" ht="12.75">
      <c r="A76" s="16"/>
      <c r="B76" s="5">
        <v>5</v>
      </c>
      <c r="C76" s="65"/>
      <c r="D76" s="6">
        <f t="shared" si="7"/>
      </c>
      <c r="E76" s="16"/>
      <c r="F76" s="5">
        <v>5</v>
      </c>
      <c r="G76" s="65"/>
      <c r="H76" s="6">
        <f t="shared" si="8"/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93"/>
      <c r="V76" s="95"/>
      <c r="W76" s="98" t="s">
        <v>47</v>
      </c>
      <c r="X76" s="112" t="s">
        <v>52</v>
      </c>
    </row>
    <row r="77" spans="1:24" ht="12.75">
      <c r="A77" s="16"/>
      <c r="B77" s="5">
        <v>6</v>
      </c>
      <c r="C77" s="65"/>
      <c r="D77" s="6">
        <f t="shared" si="7"/>
      </c>
      <c r="E77" s="16"/>
      <c r="F77" s="5">
        <v>6</v>
      </c>
      <c r="G77" s="65"/>
      <c r="H77" s="6">
        <f t="shared" si="8"/>
      </c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93"/>
      <c r="V77" s="95"/>
      <c r="W77" s="98" t="s">
        <v>52</v>
      </c>
      <c r="X77" s="104" t="s">
        <v>145</v>
      </c>
    </row>
    <row r="78" spans="1:24" ht="12.75">
      <c r="A78" s="16"/>
      <c r="B78" s="5">
        <v>7</v>
      </c>
      <c r="C78" s="65"/>
      <c r="D78" s="6">
        <f t="shared" si="7"/>
      </c>
      <c r="E78" s="16"/>
      <c r="F78" s="5">
        <v>7</v>
      </c>
      <c r="G78" s="65"/>
      <c r="H78" s="6">
        <f t="shared" si="8"/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93"/>
      <c r="V78" s="95"/>
      <c r="W78" s="98" t="s">
        <v>145</v>
      </c>
      <c r="X78" s="104" t="s">
        <v>148</v>
      </c>
    </row>
    <row r="79" spans="1:24" ht="12.75">
      <c r="A79" s="16"/>
      <c r="B79" s="5">
        <v>8</v>
      </c>
      <c r="C79" s="65"/>
      <c r="D79" s="6">
        <f t="shared" si="7"/>
      </c>
      <c r="E79" s="16"/>
      <c r="F79" s="5">
        <v>8</v>
      </c>
      <c r="G79" s="65"/>
      <c r="H79" s="6">
        <f t="shared" si="8"/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93"/>
      <c r="V79" s="95"/>
      <c r="W79" s="98" t="s">
        <v>148</v>
      </c>
      <c r="X79" s="104" t="s">
        <v>139</v>
      </c>
    </row>
    <row r="80" spans="1:24" ht="12.75">
      <c r="A80" s="16"/>
      <c r="B80" s="5">
        <v>9</v>
      </c>
      <c r="C80" s="65"/>
      <c r="D80" s="6">
        <f t="shared" si="7"/>
      </c>
      <c r="E80" s="16"/>
      <c r="F80" s="5">
        <v>9</v>
      </c>
      <c r="G80" s="65"/>
      <c r="H80" s="6">
        <f t="shared" si="8"/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93"/>
      <c r="V80" s="95"/>
      <c r="W80" s="98" t="s">
        <v>139</v>
      </c>
      <c r="X80" s="112" t="s">
        <v>65</v>
      </c>
    </row>
    <row r="81" spans="1:24" ht="12.75">
      <c r="A81" s="16"/>
      <c r="B81" s="5">
        <v>10</v>
      </c>
      <c r="C81" s="65"/>
      <c r="D81" s="6">
        <f t="shared" si="7"/>
      </c>
      <c r="E81" s="16"/>
      <c r="F81" s="5">
        <v>10</v>
      </c>
      <c r="G81" s="65"/>
      <c r="H81" s="6">
        <f t="shared" si="8"/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93"/>
      <c r="V81" s="95"/>
      <c r="W81" s="98" t="s">
        <v>65</v>
      </c>
      <c r="X81" s="116" t="s">
        <v>71</v>
      </c>
    </row>
    <row r="82" spans="1:24" ht="12.75">
      <c r="A82" s="16"/>
      <c r="B82" s="5"/>
      <c r="C82" s="7"/>
      <c r="D82" s="8"/>
      <c r="E82" s="16"/>
      <c r="F82" s="5"/>
      <c r="G82" s="7"/>
      <c r="H82" s="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93"/>
      <c r="V82" s="95"/>
      <c r="W82" s="98" t="s">
        <v>71</v>
      </c>
      <c r="X82" s="114" t="s">
        <v>92</v>
      </c>
    </row>
    <row r="83" spans="1:24" ht="12.75">
      <c r="A83" s="16"/>
      <c r="B83" s="5">
        <v>11</v>
      </c>
      <c r="C83" s="65"/>
      <c r="D83" s="6">
        <f>IF(C83="","",C83+D81)</f>
      </c>
      <c r="E83" s="16"/>
      <c r="F83" s="5">
        <v>11</v>
      </c>
      <c r="G83" s="65"/>
      <c r="H83" s="6">
        <f>IF(G83="","",G83+H81)</f>
      </c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93"/>
      <c r="V83" s="95"/>
      <c r="W83" s="98" t="s">
        <v>92</v>
      </c>
      <c r="X83" s="112" t="s">
        <v>57</v>
      </c>
    </row>
    <row r="84" spans="1:24" ht="12.75">
      <c r="A84" s="16"/>
      <c r="B84" s="5">
        <v>12</v>
      </c>
      <c r="C84" s="65"/>
      <c r="D84" s="6">
        <f aca="true" t="shared" si="9" ref="D84:D92">IF(C84="","",C84+D83)</f>
      </c>
      <c r="E84" s="16"/>
      <c r="F84" s="5">
        <v>12</v>
      </c>
      <c r="G84" s="65"/>
      <c r="H84" s="6">
        <f aca="true" t="shared" si="10" ref="H84:H92">IF(G84="","",G84+H83)</f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93"/>
      <c r="V84" s="95"/>
      <c r="W84" s="98" t="s">
        <v>57</v>
      </c>
      <c r="X84" s="112" t="s">
        <v>36</v>
      </c>
    </row>
    <row r="85" spans="1:24" ht="12.75">
      <c r="A85" s="16"/>
      <c r="B85" s="5">
        <v>13</v>
      </c>
      <c r="C85" s="65"/>
      <c r="D85" s="6">
        <f t="shared" si="9"/>
      </c>
      <c r="E85" s="16"/>
      <c r="F85" s="5">
        <v>13</v>
      </c>
      <c r="G85" s="65"/>
      <c r="H85" s="6">
        <f t="shared" si="10"/>
      </c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93"/>
      <c r="V85" s="95"/>
      <c r="W85" s="98" t="s">
        <v>36</v>
      </c>
      <c r="X85" s="104" t="s">
        <v>140</v>
      </c>
    </row>
    <row r="86" spans="1:24" ht="12.75">
      <c r="A86" s="16"/>
      <c r="B86" s="5">
        <v>14</v>
      </c>
      <c r="C86" s="65"/>
      <c r="D86" s="6">
        <f t="shared" si="9"/>
      </c>
      <c r="E86" s="16"/>
      <c r="F86" s="5">
        <v>14</v>
      </c>
      <c r="G86" s="65"/>
      <c r="H86" s="6">
        <f t="shared" si="10"/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93"/>
      <c r="V86" s="95"/>
      <c r="W86" s="98" t="s">
        <v>140</v>
      </c>
      <c r="X86" s="112" t="s">
        <v>32</v>
      </c>
    </row>
    <row r="87" spans="1:24" ht="12.75">
      <c r="A87" s="16"/>
      <c r="B87" s="5">
        <v>15</v>
      </c>
      <c r="C87" s="65"/>
      <c r="D87" s="6">
        <f t="shared" si="9"/>
      </c>
      <c r="E87" s="16"/>
      <c r="F87" s="5">
        <v>15</v>
      </c>
      <c r="G87" s="65"/>
      <c r="H87" s="6">
        <f t="shared" si="10"/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93"/>
      <c r="V87" s="95"/>
      <c r="W87" s="98" t="s">
        <v>32</v>
      </c>
      <c r="X87" s="112" t="s">
        <v>69</v>
      </c>
    </row>
    <row r="88" spans="1:24" ht="12.75">
      <c r="A88" s="16"/>
      <c r="B88" s="5">
        <v>16</v>
      </c>
      <c r="C88" s="65"/>
      <c r="D88" s="6">
        <f t="shared" si="9"/>
      </c>
      <c r="E88" s="16"/>
      <c r="F88" s="5">
        <v>16</v>
      </c>
      <c r="G88" s="65"/>
      <c r="H88" s="6">
        <f t="shared" si="10"/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93"/>
      <c r="V88" s="95"/>
      <c r="W88" s="98" t="s">
        <v>69</v>
      </c>
      <c r="X88" s="112" t="s">
        <v>81</v>
      </c>
    </row>
    <row r="89" spans="1:24" ht="12.75">
      <c r="A89" s="16"/>
      <c r="B89" s="5">
        <v>17</v>
      </c>
      <c r="C89" s="65"/>
      <c r="D89" s="6">
        <f t="shared" si="9"/>
      </c>
      <c r="E89" s="16"/>
      <c r="F89" s="5">
        <v>17</v>
      </c>
      <c r="G89" s="65"/>
      <c r="H89" s="6">
        <f t="shared" si="10"/>
      </c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93"/>
      <c r="V89" s="95"/>
      <c r="W89" s="98" t="s">
        <v>81</v>
      </c>
      <c r="X89" s="112" t="s">
        <v>105</v>
      </c>
    </row>
    <row r="90" spans="1:24" ht="12.75">
      <c r="A90" s="16"/>
      <c r="B90" s="5">
        <v>18</v>
      </c>
      <c r="C90" s="65"/>
      <c r="D90" s="6">
        <f t="shared" si="9"/>
      </c>
      <c r="E90" s="16"/>
      <c r="F90" s="5">
        <v>18</v>
      </c>
      <c r="G90" s="65"/>
      <c r="H90" s="6">
        <f t="shared" si="10"/>
      </c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93"/>
      <c r="V90" s="95"/>
      <c r="W90" s="98" t="s">
        <v>105</v>
      </c>
      <c r="X90" s="112" t="s">
        <v>67</v>
      </c>
    </row>
    <row r="91" spans="1:24" ht="12.75">
      <c r="A91" s="16"/>
      <c r="B91" s="5">
        <v>19</v>
      </c>
      <c r="C91" s="65"/>
      <c r="D91" s="6">
        <f t="shared" si="9"/>
      </c>
      <c r="E91" s="16"/>
      <c r="F91" s="5">
        <v>19</v>
      </c>
      <c r="G91" s="65"/>
      <c r="H91" s="6">
        <f t="shared" si="10"/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93"/>
      <c r="V91" s="95"/>
      <c r="W91" s="98" t="s">
        <v>67</v>
      </c>
      <c r="X91" s="112" t="s">
        <v>53</v>
      </c>
    </row>
    <row r="92" spans="1:24" ht="12.75">
      <c r="A92" s="16"/>
      <c r="B92" s="5">
        <v>20</v>
      </c>
      <c r="C92" s="65"/>
      <c r="D92" s="6">
        <f t="shared" si="9"/>
      </c>
      <c r="E92" s="16"/>
      <c r="F92" s="5">
        <v>20</v>
      </c>
      <c r="G92" s="65"/>
      <c r="H92" s="6">
        <f t="shared" si="10"/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93"/>
      <c r="V92" s="95"/>
      <c r="W92" s="98" t="s">
        <v>53</v>
      </c>
      <c r="X92" s="112" t="s">
        <v>51</v>
      </c>
    </row>
    <row r="93" spans="1:24" ht="12.75">
      <c r="A93" s="16"/>
      <c r="B93" s="1" t="s">
        <v>23</v>
      </c>
      <c r="C93" s="2">
        <f>IF(D93&gt;H93,2,IF(D93=H93,1,IF(D93&lt;H93,0)))</f>
        <v>1</v>
      </c>
      <c r="D93" s="60">
        <f>IF(SUM(C72:C92)=0,"",SUM(C72:C92)/COUNT(C72:C92))</f>
      </c>
      <c r="E93" s="16"/>
      <c r="F93" s="1" t="s">
        <v>23</v>
      </c>
      <c r="G93" s="2">
        <f>IF(H93&gt;D93,2,IF(H93=D93,1,IF(H93&lt;D93,0)))</f>
        <v>1</v>
      </c>
      <c r="H93" s="60">
        <f>IF(SUM(G72:G92)=0,"",SUM(G72:G92)/COUNT(G72:G92))</f>
      </c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93"/>
      <c r="V93" s="95"/>
      <c r="W93" s="98" t="s">
        <v>51</v>
      </c>
      <c r="X93" s="112" t="s">
        <v>109</v>
      </c>
    </row>
    <row r="94" spans="1:24" ht="12.75">
      <c r="A94" s="16"/>
      <c r="B94" s="9" t="s">
        <v>2</v>
      </c>
      <c r="C94" s="10"/>
      <c r="D94" s="11">
        <f>MAX(C72:C92)</f>
        <v>0</v>
      </c>
      <c r="E94" s="16"/>
      <c r="F94" s="9" t="s">
        <v>2</v>
      </c>
      <c r="G94" s="10"/>
      <c r="H94" s="11">
        <f>MAX(G72:G92)</f>
        <v>0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93"/>
      <c r="V94" s="95"/>
      <c r="W94" s="98" t="s">
        <v>109</v>
      </c>
      <c r="X94" s="101"/>
    </row>
    <row r="95" spans="1:24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93"/>
      <c r="V95" s="95"/>
      <c r="W95" s="98"/>
      <c r="X95" s="101"/>
    </row>
    <row r="96" spans="1:24" ht="13.5" thickBot="1">
      <c r="A96" s="16"/>
      <c r="B96" s="16"/>
      <c r="C96" s="16"/>
      <c r="D96" s="16"/>
      <c r="E96" s="16"/>
      <c r="F96" s="16"/>
      <c r="G96" s="16"/>
      <c r="H96" s="16"/>
      <c r="I96" s="16"/>
      <c r="J96" s="78" t="s">
        <v>126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93"/>
      <c r="V96" s="95"/>
      <c r="W96" s="98"/>
      <c r="X96" s="101"/>
    </row>
    <row r="97" spans="1:24" ht="13.5" thickBot="1">
      <c r="A97" s="16"/>
      <c r="B97" s="19" t="s">
        <v>6</v>
      </c>
      <c r="C97" s="21">
        <v>2</v>
      </c>
      <c r="D97" s="20"/>
      <c r="E97" s="16"/>
      <c r="F97" s="19" t="s">
        <v>6</v>
      </c>
      <c r="G97" s="21">
        <v>3</v>
      </c>
      <c r="H97" s="20"/>
      <c r="I97" s="78">
        <v>1</v>
      </c>
      <c r="J97" s="81"/>
      <c r="K97" s="16"/>
      <c r="L97" s="16"/>
      <c r="M97" s="16"/>
      <c r="N97" s="16"/>
      <c r="O97" s="16"/>
      <c r="P97" s="16"/>
      <c r="Q97" s="16"/>
      <c r="R97" s="16"/>
      <c r="S97" s="73" t="s">
        <v>135</v>
      </c>
      <c r="T97" s="16"/>
      <c r="U97" s="93"/>
      <c r="V97" s="95"/>
      <c r="W97" s="98"/>
      <c r="X97" s="101"/>
    </row>
    <row r="98" spans="1:24" ht="13.5" thickBot="1">
      <c r="A98" s="16"/>
      <c r="B98" s="1" t="s">
        <v>8</v>
      </c>
      <c r="C98" s="61">
        <f>B10</f>
        <v>0</v>
      </c>
      <c r="D98" s="13"/>
      <c r="E98" s="16"/>
      <c r="F98" s="1" t="s">
        <v>8</v>
      </c>
      <c r="G98" s="61">
        <f>F9</f>
        <v>0</v>
      </c>
      <c r="H98" s="13"/>
      <c r="I98" s="78">
        <v>2</v>
      </c>
      <c r="J98" s="81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93"/>
      <c r="V98" s="95"/>
      <c r="W98" s="98"/>
      <c r="X98" s="101"/>
    </row>
    <row r="99" spans="1:24" ht="12.75">
      <c r="A99" s="16"/>
      <c r="B99" s="1"/>
      <c r="C99" s="3" t="s">
        <v>0</v>
      </c>
      <c r="D99" s="4" t="s">
        <v>1</v>
      </c>
      <c r="E99" s="16"/>
      <c r="F99" s="1"/>
      <c r="G99" s="3" t="s">
        <v>0</v>
      </c>
      <c r="H99" s="4" t="s">
        <v>1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93"/>
      <c r="V99" s="95"/>
      <c r="W99" s="98"/>
      <c r="X99" s="101"/>
    </row>
    <row r="100" spans="1:24" ht="12.75">
      <c r="A100" s="16"/>
      <c r="B100" s="5">
        <v>1</v>
      </c>
      <c r="C100" s="65"/>
      <c r="D100" s="6">
        <f>IF(C100="","",C100)</f>
      </c>
      <c r="E100" s="16"/>
      <c r="F100" s="5">
        <v>1</v>
      </c>
      <c r="G100" s="65"/>
      <c r="H100" s="6">
        <f>IF(G100="","",G100)</f>
      </c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93"/>
      <c r="V100" s="95"/>
      <c r="W100" s="98"/>
      <c r="X100" s="101"/>
    </row>
    <row r="101" spans="1:24" ht="12.75">
      <c r="A101" s="16"/>
      <c r="B101" s="5">
        <v>2</v>
      </c>
      <c r="C101" s="65"/>
      <c r="D101" s="6">
        <f>IF(C101="","",C101+D100)</f>
      </c>
      <c r="E101" s="16"/>
      <c r="F101" s="5">
        <v>2</v>
      </c>
      <c r="G101" s="65"/>
      <c r="H101" s="6">
        <f>IF(G101="","",G101+H100)</f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93"/>
      <c r="V101" s="95"/>
      <c r="W101" s="98"/>
      <c r="X101" s="101"/>
    </row>
    <row r="102" spans="1:24" ht="12.75">
      <c r="A102" s="16"/>
      <c r="B102" s="5">
        <v>3</v>
      </c>
      <c r="C102" s="65"/>
      <c r="D102" s="6">
        <f aca="true" t="shared" si="11" ref="D102:D109">IF(C102="","",C102+D101)</f>
      </c>
      <c r="E102" s="16"/>
      <c r="F102" s="5">
        <v>3</v>
      </c>
      <c r="G102" s="65"/>
      <c r="H102" s="6">
        <f aca="true" t="shared" si="12" ref="H102:H109">IF(G102="","",G102+H101)</f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93"/>
      <c r="V102" s="95"/>
      <c r="W102" s="98"/>
      <c r="X102" s="101"/>
    </row>
    <row r="103" spans="1:24" ht="12.75">
      <c r="A103" s="16"/>
      <c r="B103" s="5">
        <v>4</v>
      </c>
      <c r="C103" s="65"/>
      <c r="D103" s="6">
        <f t="shared" si="11"/>
      </c>
      <c r="E103" s="16"/>
      <c r="F103" s="5">
        <v>4</v>
      </c>
      <c r="G103" s="65"/>
      <c r="H103" s="6">
        <f t="shared" si="12"/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93"/>
      <c r="V103" s="95"/>
      <c r="W103" s="98"/>
      <c r="X103" s="101"/>
    </row>
    <row r="104" spans="1:24" ht="12.75">
      <c r="A104" s="16"/>
      <c r="B104" s="5">
        <v>5</v>
      </c>
      <c r="C104" s="65"/>
      <c r="D104" s="6">
        <f t="shared" si="11"/>
      </c>
      <c r="E104" s="16"/>
      <c r="F104" s="5">
        <v>5</v>
      </c>
      <c r="G104" s="65"/>
      <c r="H104" s="6">
        <f t="shared" si="12"/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93"/>
      <c r="V104" s="95"/>
      <c r="W104" s="98"/>
      <c r="X104" s="101"/>
    </row>
    <row r="105" spans="1:24" ht="12.75">
      <c r="A105" s="16"/>
      <c r="B105" s="5">
        <v>6</v>
      </c>
      <c r="C105" s="65"/>
      <c r="D105" s="6">
        <f t="shared" si="11"/>
      </c>
      <c r="E105" s="16"/>
      <c r="F105" s="5">
        <v>6</v>
      </c>
      <c r="G105" s="65"/>
      <c r="H105" s="6">
        <f t="shared" si="12"/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93"/>
      <c r="V105" s="95"/>
      <c r="W105" s="98"/>
      <c r="X105" s="101"/>
    </row>
    <row r="106" spans="1:24" ht="12.75">
      <c r="A106" s="16"/>
      <c r="B106" s="5">
        <v>7</v>
      </c>
      <c r="C106" s="65"/>
      <c r="D106" s="6">
        <f t="shared" si="11"/>
      </c>
      <c r="E106" s="16"/>
      <c r="F106" s="5">
        <v>7</v>
      </c>
      <c r="G106" s="65"/>
      <c r="H106" s="6">
        <f t="shared" si="12"/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93"/>
      <c r="V106" s="95"/>
      <c r="W106" s="98"/>
      <c r="X106" s="101"/>
    </row>
    <row r="107" spans="1:24" ht="12.75">
      <c r="A107" s="16"/>
      <c r="B107" s="5">
        <v>8</v>
      </c>
      <c r="C107" s="65"/>
      <c r="D107" s="6">
        <f t="shared" si="11"/>
      </c>
      <c r="E107" s="16"/>
      <c r="F107" s="5">
        <v>8</v>
      </c>
      <c r="G107" s="65"/>
      <c r="H107" s="6">
        <f t="shared" si="12"/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93"/>
      <c r="V107" s="95"/>
      <c r="W107" s="98"/>
      <c r="X107" s="101"/>
    </row>
    <row r="108" spans="1:24" ht="12.75">
      <c r="A108" s="16"/>
      <c r="B108" s="5">
        <v>9</v>
      </c>
      <c r="C108" s="65"/>
      <c r="D108" s="6">
        <f t="shared" si="11"/>
      </c>
      <c r="E108" s="16"/>
      <c r="F108" s="5">
        <v>9</v>
      </c>
      <c r="G108" s="65"/>
      <c r="H108" s="6">
        <f t="shared" si="12"/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93"/>
      <c r="V108" s="95"/>
      <c r="W108" s="98"/>
      <c r="X108" s="101"/>
    </row>
    <row r="109" spans="1:24" ht="12.75">
      <c r="A109" s="16"/>
      <c r="B109" s="5">
        <v>10</v>
      </c>
      <c r="C109" s="65"/>
      <c r="D109" s="6">
        <f t="shared" si="11"/>
      </c>
      <c r="E109" s="16"/>
      <c r="F109" s="5">
        <v>10</v>
      </c>
      <c r="G109" s="65"/>
      <c r="H109" s="6">
        <f t="shared" si="12"/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93"/>
      <c r="V109" s="95"/>
      <c r="W109" s="98"/>
      <c r="X109" s="101"/>
    </row>
    <row r="110" spans="1:24" ht="12.75">
      <c r="A110" s="16"/>
      <c r="B110" s="5"/>
      <c r="C110" s="7"/>
      <c r="D110" s="8"/>
      <c r="E110" s="16"/>
      <c r="F110" s="5"/>
      <c r="G110" s="7"/>
      <c r="H110" s="8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93"/>
      <c r="V110" s="95"/>
      <c r="W110" s="98"/>
      <c r="X110" s="101"/>
    </row>
    <row r="111" spans="1:24" ht="12.75">
      <c r="A111" s="16"/>
      <c r="B111" s="5">
        <v>11</v>
      </c>
      <c r="C111" s="65"/>
      <c r="D111" s="6">
        <f>IF(C111="","",C111+D109)</f>
      </c>
      <c r="E111" s="16"/>
      <c r="F111" s="5">
        <v>11</v>
      </c>
      <c r="G111" s="65"/>
      <c r="H111" s="6">
        <f>IF(G111="","",G111+H109)</f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93"/>
      <c r="V111" s="95"/>
      <c r="W111" s="98"/>
      <c r="X111" s="101"/>
    </row>
    <row r="112" spans="1:24" ht="12.75">
      <c r="A112" s="16"/>
      <c r="B112" s="5">
        <v>12</v>
      </c>
      <c r="C112" s="65"/>
      <c r="D112" s="6">
        <f aca="true" t="shared" si="13" ref="D112:D120">IF(C112="","",C112+D111)</f>
      </c>
      <c r="E112" s="16"/>
      <c r="F112" s="5">
        <v>12</v>
      </c>
      <c r="G112" s="65"/>
      <c r="H112" s="6">
        <f aca="true" t="shared" si="14" ref="H112:H120">IF(G112="","",G112+H111)</f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93"/>
      <c r="V112" s="95"/>
      <c r="W112" s="98"/>
      <c r="X112" s="101"/>
    </row>
    <row r="113" spans="1:24" ht="12.75">
      <c r="A113" s="16"/>
      <c r="B113" s="5">
        <v>13</v>
      </c>
      <c r="C113" s="65"/>
      <c r="D113" s="6">
        <f t="shared" si="13"/>
      </c>
      <c r="E113" s="16"/>
      <c r="F113" s="5">
        <v>13</v>
      </c>
      <c r="G113" s="65"/>
      <c r="H113" s="6">
        <f t="shared" si="14"/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93"/>
      <c r="V113" s="95"/>
      <c r="W113" s="98"/>
      <c r="X113" s="101"/>
    </row>
    <row r="114" spans="1:24" ht="12.75">
      <c r="A114" s="16"/>
      <c r="B114" s="5">
        <v>14</v>
      </c>
      <c r="C114" s="65"/>
      <c r="D114" s="6">
        <f t="shared" si="13"/>
      </c>
      <c r="E114" s="16"/>
      <c r="F114" s="5">
        <v>14</v>
      </c>
      <c r="G114" s="65"/>
      <c r="H114" s="6">
        <f t="shared" si="14"/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93"/>
      <c r="V114" s="95"/>
      <c r="W114" s="98"/>
      <c r="X114" s="101"/>
    </row>
    <row r="115" spans="1:24" ht="12.75">
      <c r="A115" s="16"/>
      <c r="B115" s="5">
        <v>15</v>
      </c>
      <c r="C115" s="65"/>
      <c r="D115" s="6">
        <f t="shared" si="13"/>
      </c>
      <c r="E115" s="16"/>
      <c r="F115" s="5">
        <v>15</v>
      </c>
      <c r="G115" s="65"/>
      <c r="H115" s="6">
        <f t="shared" si="14"/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93"/>
      <c r="V115" s="95"/>
      <c r="W115" s="98"/>
      <c r="X115" s="101"/>
    </row>
    <row r="116" spans="1:24" ht="12.75">
      <c r="A116" s="16"/>
      <c r="B116" s="5">
        <v>16</v>
      </c>
      <c r="C116" s="65"/>
      <c r="D116" s="6">
        <f t="shared" si="13"/>
      </c>
      <c r="E116" s="16"/>
      <c r="F116" s="5">
        <v>16</v>
      </c>
      <c r="G116" s="65"/>
      <c r="H116" s="6">
        <f t="shared" si="14"/>
      </c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93"/>
      <c r="V116" s="95"/>
      <c r="W116" s="98"/>
      <c r="X116" s="101"/>
    </row>
    <row r="117" spans="1:24" ht="12.75">
      <c r="A117" s="16"/>
      <c r="B117" s="5">
        <v>17</v>
      </c>
      <c r="C117" s="65"/>
      <c r="D117" s="6">
        <f t="shared" si="13"/>
      </c>
      <c r="E117" s="16"/>
      <c r="F117" s="5">
        <v>17</v>
      </c>
      <c r="G117" s="65"/>
      <c r="H117" s="6">
        <f t="shared" si="14"/>
      </c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93"/>
      <c r="V117" s="95"/>
      <c r="W117" s="98"/>
      <c r="X117" s="101"/>
    </row>
    <row r="118" spans="1:24" ht="12.75">
      <c r="A118" s="16"/>
      <c r="B118" s="5">
        <v>18</v>
      </c>
      <c r="C118" s="65"/>
      <c r="D118" s="6">
        <f t="shared" si="13"/>
      </c>
      <c r="E118" s="16"/>
      <c r="F118" s="5">
        <v>18</v>
      </c>
      <c r="G118" s="65"/>
      <c r="H118" s="6">
        <f t="shared" si="14"/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93"/>
      <c r="V118" s="95"/>
      <c r="W118" s="98"/>
      <c r="X118" s="101"/>
    </row>
    <row r="119" spans="1:24" ht="12.75">
      <c r="A119" s="16"/>
      <c r="B119" s="5">
        <v>19</v>
      </c>
      <c r="C119" s="65"/>
      <c r="D119" s="6">
        <f t="shared" si="13"/>
      </c>
      <c r="E119" s="16"/>
      <c r="F119" s="5">
        <v>19</v>
      </c>
      <c r="G119" s="65"/>
      <c r="H119" s="6">
        <f t="shared" si="14"/>
      </c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93"/>
      <c r="V119" s="95"/>
      <c r="W119" s="98"/>
      <c r="X119" s="101"/>
    </row>
    <row r="120" spans="1:24" ht="12.75">
      <c r="A120" s="16"/>
      <c r="B120" s="5">
        <v>20</v>
      </c>
      <c r="C120" s="65"/>
      <c r="D120" s="6">
        <f t="shared" si="13"/>
      </c>
      <c r="E120" s="16"/>
      <c r="F120" s="5">
        <v>20</v>
      </c>
      <c r="G120" s="65"/>
      <c r="H120" s="6">
        <f t="shared" si="14"/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93"/>
      <c r="V120" s="95"/>
      <c r="W120" s="98"/>
      <c r="X120" s="101"/>
    </row>
    <row r="121" spans="1:24" ht="12.75">
      <c r="A121" s="16"/>
      <c r="B121" s="1" t="s">
        <v>23</v>
      </c>
      <c r="C121" s="2">
        <f>IF(D121&gt;H121,2,IF(D121=H121,1,IF(D121&lt;H121,0)))</f>
        <v>1</v>
      </c>
      <c r="D121" s="60">
        <f>IF(SUM(C100:C120)=0,"",SUM(C100:C120)/COUNT(C100:C120))</f>
      </c>
      <c r="E121" s="16"/>
      <c r="F121" s="1" t="s">
        <v>23</v>
      </c>
      <c r="G121" s="2">
        <f>IF(H121&gt;D121,2,IF(H121=D121,1,IF(H121&lt;D121,0)))</f>
        <v>1</v>
      </c>
      <c r="H121" s="60">
        <f>IF(SUM(G100:G120)=0,"",SUM(G100:G120)/COUNT(G100:G120))</f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93"/>
      <c r="V121" s="95"/>
      <c r="W121" s="98"/>
      <c r="X121" s="101"/>
    </row>
    <row r="122" spans="1:24" ht="12.75">
      <c r="A122" s="16"/>
      <c r="B122" s="9" t="s">
        <v>2</v>
      </c>
      <c r="C122" s="10"/>
      <c r="D122" s="11">
        <f>MAX(C100:C120)</f>
        <v>0</v>
      </c>
      <c r="E122" s="16"/>
      <c r="F122" s="9" t="s">
        <v>2</v>
      </c>
      <c r="G122" s="10"/>
      <c r="H122" s="11">
        <f>MAX(G100:G120)</f>
        <v>0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93"/>
      <c r="V122" s="95"/>
      <c r="W122" s="98"/>
      <c r="X122" s="101"/>
    </row>
    <row r="123" spans="1:24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93"/>
      <c r="V123" s="95"/>
      <c r="W123" s="98"/>
      <c r="X123" s="101"/>
    </row>
    <row r="124" spans="1:24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93"/>
      <c r="V124" s="95"/>
      <c r="W124" s="98"/>
      <c r="X124" s="101"/>
    </row>
    <row r="125" spans="1:24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93"/>
      <c r="V125" s="95"/>
      <c r="W125" s="98"/>
      <c r="X125" s="101"/>
    </row>
    <row r="126" spans="1:24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93"/>
      <c r="V126" s="95"/>
      <c r="W126" s="98"/>
      <c r="X126" s="101"/>
    </row>
    <row r="127" spans="1:24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93"/>
      <c r="V127" s="95"/>
      <c r="W127" s="98"/>
      <c r="X127" s="101"/>
    </row>
    <row r="128" spans="1:24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93"/>
      <c r="V128" s="95"/>
      <c r="W128" s="98"/>
      <c r="X128" s="101"/>
    </row>
    <row r="129" spans="1:24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93"/>
      <c r="V129" s="95"/>
      <c r="W129" s="98"/>
      <c r="X129" s="101"/>
    </row>
    <row r="130" spans="1:24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93"/>
      <c r="V130" s="95"/>
      <c r="W130" s="98"/>
      <c r="X130" s="101"/>
    </row>
    <row r="131" spans="1:24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93"/>
      <c r="V131" s="95"/>
      <c r="W131" s="98"/>
      <c r="X131" s="101"/>
    </row>
    <row r="132" spans="1:24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93"/>
      <c r="V132" s="95"/>
      <c r="W132" s="98"/>
      <c r="X132" s="101"/>
    </row>
    <row r="133" spans="1:24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93"/>
      <c r="V133" s="95"/>
      <c r="W133" s="98"/>
      <c r="X133" s="101"/>
    </row>
    <row r="134" spans="1:24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93"/>
      <c r="V134" s="95"/>
      <c r="W134" s="98"/>
      <c r="X134" s="101"/>
    </row>
    <row r="135" spans="1:24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93"/>
      <c r="V135" s="95"/>
      <c r="W135" s="98"/>
      <c r="X135" s="101"/>
    </row>
    <row r="136" spans="1:24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93"/>
      <c r="V136" s="95"/>
      <c r="W136" s="98"/>
      <c r="X136" s="101"/>
    </row>
    <row r="137" spans="1:24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93"/>
      <c r="V137" s="95"/>
      <c r="W137" s="98"/>
      <c r="X137" s="101"/>
    </row>
    <row r="138" spans="1:24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93"/>
      <c r="V138" s="95"/>
      <c r="W138" s="98"/>
      <c r="X138" s="101"/>
    </row>
    <row r="139" spans="1:24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93"/>
      <c r="V139" s="95"/>
      <c r="W139" s="98"/>
      <c r="X139" s="101"/>
    </row>
    <row r="140" spans="1:24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93"/>
      <c r="V140" s="95"/>
      <c r="W140" s="98"/>
      <c r="X140" s="101"/>
    </row>
    <row r="141" spans="1:24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93"/>
      <c r="V141" s="95"/>
      <c r="W141" s="98"/>
      <c r="X141" s="101"/>
    </row>
    <row r="142" spans="1:24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93"/>
      <c r="V142" s="95"/>
      <c r="W142" s="98"/>
      <c r="X142" s="101"/>
    </row>
    <row r="143" spans="1:24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93"/>
      <c r="V143" s="95"/>
      <c r="W143" s="98"/>
      <c r="X143" s="101"/>
    </row>
    <row r="144" spans="1:24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93"/>
      <c r="V144" s="95"/>
      <c r="W144" s="98"/>
      <c r="X144" s="101"/>
    </row>
    <row r="145" spans="1:24" ht="12.75">
      <c r="A145" s="16"/>
      <c r="B145" s="16"/>
      <c r="C145" s="16"/>
      <c r="D145" s="16"/>
      <c r="E145" s="16"/>
      <c r="F145" s="16"/>
      <c r="G145" s="16"/>
      <c r="H145" s="16"/>
      <c r="I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93"/>
      <c r="V145" s="95"/>
      <c r="W145" s="98"/>
      <c r="X145" s="101"/>
    </row>
  </sheetData>
  <sheetProtection sheet="1"/>
  <dataValidations count="6">
    <dataValidation type="list" allowBlank="1" showInputMessage="1" showErrorMessage="1" sqref="Y3">
      <formula1>$X$3:$X$26</formula1>
    </dataValidation>
    <dataValidation type="list" allowBlank="1" showInputMessage="1" showErrorMessage="1" sqref="C4:C5">
      <formula1>$U$2:$U$28</formula1>
    </dataValidation>
    <dataValidation type="list" allowBlank="1" showInputMessage="1" showErrorMessage="1" sqref="G5">
      <formula1>$V$2:$V$4</formula1>
    </dataValidation>
    <dataValidation type="list" allowBlank="1" showInputMessage="1" showErrorMessage="1" sqref="J14 J41:J42 J69:J70 J97:J98">
      <formula1>$X$3:$X$89</formula1>
    </dataValidation>
    <dataValidation type="list" showInputMessage="1" showErrorMessage="1" sqref="J13">
      <formula1>$X$3:$X$89</formula1>
    </dataValidation>
    <dataValidation type="list" allowBlank="1" showInputMessage="1" showErrorMessage="1" sqref="B9:B10 F9:F10">
      <formula1>$W$4:$W$89</formula1>
    </dataValidation>
  </dataValidations>
  <hyperlinks>
    <hyperlink ref="B11" location="Innskriving!W75" display="Stovna spælara"/>
    <hyperlink ref="W2" location="Innskriving!A1" display="Bakka"/>
    <hyperlink ref="J11" location="Innskriving!X74" display="Stovna dómara"/>
    <hyperlink ref="S72" location="Innskriving!A1" display="&lt;--Vend aftur"/>
    <hyperlink ref="S3" location="Innskriving!A1" display="&lt;--Vend aftur"/>
    <hyperlink ref="S40" location="Innskriving!A1" display="&lt;--Vend aftur"/>
    <hyperlink ref="S97" location="Innskriving!A1" display="&lt;--Vend aftur"/>
  </hyperlinks>
  <printOptions/>
  <pageMargins left="0.75" right="0.75" top="1" bottom="1" header="0" footer="0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P20"/>
  <sheetViews>
    <sheetView showGridLines="0" zoomScale="94" zoomScaleNormal="94" zoomScalePageLayoutView="0" workbookViewId="0" topLeftCell="A1">
      <selection activeCell="C5" sqref="C5:D6"/>
    </sheetView>
  </sheetViews>
  <sheetFormatPr defaultColWidth="9.140625" defaultRowHeight="12.75"/>
  <cols>
    <col min="4" max="4" width="13.00390625" style="0" bestFit="1" customWidth="1"/>
    <col min="5" max="12" width="9.28125" style="0" bestFit="1" customWidth="1"/>
    <col min="14" max="14" width="13.140625" style="0" bestFit="1" customWidth="1"/>
    <col min="15" max="16" width="9.28125" style="0" bestFit="1" customWidth="1"/>
  </cols>
  <sheetData>
    <row r="1" spans="2:3" ht="16.5" thickBot="1">
      <c r="B1" s="75" t="s">
        <v>13</v>
      </c>
      <c r="C1" s="76">
        <v>3</v>
      </c>
    </row>
    <row r="2" spans="2:16" ht="18.75" thickBot="1">
      <c r="B2" s="22" t="s">
        <v>9</v>
      </c>
      <c r="C2" s="23"/>
      <c r="D2" s="120">
        <f>Innskriving!C4</f>
        <v>0</v>
      </c>
      <c r="E2" s="121"/>
      <c r="F2" s="26"/>
      <c r="G2" s="22" t="s">
        <v>10</v>
      </c>
      <c r="H2" s="27"/>
      <c r="I2" s="120">
        <f>Innskriving!C5</f>
        <v>0</v>
      </c>
      <c r="J2" s="120"/>
      <c r="K2" s="120"/>
      <c r="L2" s="121"/>
      <c r="M2" s="26"/>
      <c r="N2" s="28" t="s">
        <v>11</v>
      </c>
      <c r="O2" s="137">
        <f>Innskriving!G4</f>
        <v>0</v>
      </c>
      <c r="P2" s="121"/>
    </row>
    <row r="3" spans="2:16" ht="18.75" thickBot="1">
      <c r="B3" s="29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30"/>
      <c r="O3" s="30"/>
      <c r="P3" s="30"/>
    </row>
    <row r="4" spans="2:16" ht="18.75" thickBot="1">
      <c r="B4" s="31"/>
      <c r="C4" s="31" t="s">
        <v>14</v>
      </c>
      <c r="D4" s="32"/>
      <c r="E4" s="138">
        <v>1</v>
      </c>
      <c r="F4" s="139"/>
      <c r="G4" s="140">
        <v>2</v>
      </c>
      <c r="H4" s="139"/>
      <c r="I4" s="140">
        <v>3</v>
      </c>
      <c r="J4" s="139"/>
      <c r="K4" s="140">
        <v>4</v>
      </c>
      <c r="L4" s="139"/>
      <c r="M4" s="26"/>
      <c r="N4" s="35" t="s">
        <v>15</v>
      </c>
      <c r="O4" s="36" t="s">
        <v>16</v>
      </c>
      <c r="P4" s="37" t="s">
        <v>17</v>
      </c>
    </row>
    <row r="5" spans="2:16" ht="18.75" thickBot="1">
      <c r="B5" s="127">
        <v>1</v>
      </c>
      <c r="C5" s="129">
        <f>Innskriving!B9</f>
        <v>0</v>
      </c>
      <c r="D5" s="130"/>
      <c r="E5" s="38"/>
      <c r="F5" s="38"/>
      <c r="G5" s="38"/>
      <c r="H5" s="39"/>
      <c r="I5" s="122">
        <f>IF(Innskriving!D36="",0,Innskriving!D36)</f>
        <v>0</v>
      </c>
      <c r="J5" s="121"/>
      <c r="K5" s="122">
        <f>IF(Innskriving!D92="",0,Innskriving!D92)</f>
        <v>0</v>
      </c>
      <c r="L5" s="121"/>
      <c r="M5" s="26"/>
      <c r="N5" s="40">
        <f>I5+K5</f>
        <v>0</v>
      </c>
      <c r="O5" s="133">
        <f>J6+L6</f>
        <v>0</v>
      </c>
      <c r="P5" s="135"/>
    </row>
    <row r="6" spans="2:16" ht="18.75" thickBot="1">
      <c r="B6" s="128"/>
      <c r="C6" s="131"/>
      <c r="D6" s="132"/>
      <c r="E6" s="41"/>
      <c r="F6" s="41"/>
      <c r="G6" s="41"/>
      <c r="H6" s="42"/>
      <c r="I6" s="25">
        <f>Innskriving!D38</f>
        <v>0</v>
      </c>
      <c r="J6" s="43">
        <f>IF(Innskriving!C16="",0,Innskriving!C37)</f>
        <v>0</v>
      </c>
      <c r="K6" s="25">
        <f>Innskriving!D94</f>
        <v>0</v>
      </c>
      <c r="L6" s="43">
        <f>IF(Innskriving!C72="",0,Innskriving!C93)</f>
        <v>0</v>
      </c>
      <c r="M6" s="26"/>
      <c r="N6" s="40">
        <f>N5/40</f>
        <v>0</v>
      </c>
      <c r="O6" s="134"/>
      <c r="P6" s="136"/>
    </row>
    <row r="7" spans="2:16" ht="18.75" thickBot="1">
      <c r="B7" s="127">
        <v>2</v>
      </c>
      <c r="C7" s="129">
        <f>Innskriving!B10</f>
        <v>0</v>
      </c>
      <c r="D7" s="130"/>
      <c r="E7" s="41"/>
      <c r="F7" s="41"/>
      <c r="G7" s="41"/>
      <c r="H7" s="42"/>
      <c r="I7" s="122">
        <f>IF(Innskriving!D120="",0,Innskriving!D120)</f>
        <v>0</v>
      </c>
      <c r="J7" s="121"/>
      <c r="K7" s="122">
        <f>IF(Innskriving!D64="",0,Innskriving!D64)</f>
        <v>0</v>
      </c>
      <c r="L7" s="121"/>
      <c r="M7" s="26"/>
      <c r="N7" s="40">
        <f>I7+K7</f>
        <v>0</v>
      </c>
      <c r="O7" s="133">
        <f>J8+L8</f>
        <v>0</v>
      </c>
      <c r="P7" s="135"/>
    </row>
    <row r="8" spans="2:16" ht="18.75" thickBot="1">
      <c r="B8" s="128"/>
      <c r="C8" s="131"/>
      <c r="D8" s="132"/>
      <c r="E8" s="44"/>
      <c r="F8" s="44"/>
      <c r="G8" s="44"/>
      <c r="H8" s="45"/>
      <c r="I8" s="46">
        <f>Innskriving!D122</f>
        <v>0</v>
      </c>
      <c r="J8" s="47">
        <f>IF(Innskriving!C100="",0,Innskriving!C121)</f>
        <v>0</v>
      </c>
      <c r="K8" s="46">
        <f>Innskriving!D66</f>
        <v>0</v>
      </c>
      <c r="L8" s="47">
        <f>IF(Innskriving!C44="",0,Innskriving!C65)</f>
        <v>0</v>
      </c>
      <c r="M8" s="26"/>
      <c r="N8" s="40">
        <f>N7/40</f>
        <v>0</v>
      </c>
      <c r="O8" s="134"/>
      <c r="P8" s="136"/>
    </row>
    <row r="9" spans="2:16" ht="18.75" thickBot="1">
      <c r="B9" s="127">
        <v>3</v>
      </c>
      <c r="C9" s="129">
        <f>Innskriving!F9</f>
        <v>0</v>
      </c>
      <c r="D9" s="130"/>
      <c r="E9" s="120">
        <f>IF(Innskriving!H36="",0,Innskriving!H36)</f>
        <v>0</v>
      </c>
      <c r="F9" s="121"/>
      <c r="G9" s="122">
        <f>IF(Innskriving!H120="",0,Innskriving!H120)</f>
        <v>0</v>
      </c>
      <c r="H9" s="121"/>
      <c r="I9" s="48"/>
      <c r="J9" s="38"/>
      <c r="K9" s="38"/>
      <c r="L9" s="39"/>
      <c r="M9" s="26"/>
      <c r="N9" s="40">
        <f>E9+G9</f>
        <v>0</v>
      </c>
      <c r="O9" s="133">
        <f>F10+H10</f>
        <v>0</v>
      </c>
      <c r="P9" s="135"/>
    </row>
    <row r="10" spans="2:16" ht="18.75" thickBot="1">
      <c r="B10" s="128"/>
      <c r="C10" s="131"/>
      <c r="D10" s="132"/>
      <c r="E10" s="24">
        <f>Innskriving!H38</f>
        <v>0</v>
      </c>
      <c r="F10" s="43">
        <f>IF(Innskriving!G16="",0,Innskriving!G37)</f>
        <v>0</v>
      </c>
      <c r="G10" s="40">
        <f>Innskriving!H122</f>
        <v>0</v>
      </c>
      <c r="H10" s="40">
        <f>IF(Innskriving!G100="",0,Innskriving!G121)</f>
        <v>0</v>
      </c>
      <c r="I10" s="49"/>
      <c r="J10" s="41"/>
      <c r="K10" s="41"/>
      <c r="L10" s="42"/>
      <c r="M10" s="26"/>
      <c r="N10" s="40">
        <f>N9/40</f>
        <v>0</v>
      </c>
      <c r="O10" s="134"/>
      <c r="P10" s="136"/>
    </row>
    <row r="11" spans="2:16" ht="18.75" thickBot="1">
      <c r="B11" s="127">
        <v>4</v>
      </c>
      <c r="C11" s="129">
        <f>Innskriving!F10</f>
        <v>0</v>
      </c>
      <c r="D11" s="130"/>
      <c r="E11" s="120">
        <f>IF(Innskriving!H92="",0,Innskriving!H92)</f>
        <v>0</v>
      </c>
      <c r="F11" s="121"/>
      <c r="G11" s="122">
        <f>IF(Innskriving!H64="",0,Innskriving!H64)</f>
        <v>0</v>
      </c>
      <c r="H11" s="121"/>
      <c r="I11" s="49"/>
      <c r="J11" s="41"/>
      <c r="K11" s="41"/>
      <c r="L11" s="42"/>
      <c r="M11" s="26"/>
      <c r="N11" s="40">
        <f>E11+G11</f>
        <v>0</v>
      </c>
      <c r="O11" s="133">
        <f>F12+H12</f>
        <v>0</v>
      </c>
      <c r="P11" s="135"/>
    </row>
    <row r="12" spans="2:16" ht="18.75" thickBot="1">
      <c r="B12" s="128"/>
      <c r="C12" s="131"/>
      <c r="D12" s="132"/>
      <c r="E12" s="24">
        <f>Innskriving!H94</f>
        <v>0</v>
      </c>
      <c r="F12" s="43">
        <f>IF(Innskriving!G72="",0,Innskriving!G93)</f>
        <v>0</v>
      </c>
      <c r="G12" s="25">
        <f>Innskriving!H66</f>
        <v>0</v>
      </c>
      <c r="H12" s="40">
        <f>IF(Innskriving!G44="",0,Innskriving!G65)</f>
        <v>0</v>
      </c>
      <c r="I12" s="50"/>
      <c r="J12" s="44"/>
      <c r="K12" s="44"/>
      <c r="L12" s="45"/>
      <c r="M12" s="26"/>
      <c r="N12" s="40">
        <f>N11/40</f>
        <v>0</v>
      </c>
      <c r="O12" s="134"/>
      <c r="P12" s="136"/>
    </row>
    <row r="13" spans="2:16" ht="18.75" thickBot="1">
      <c r="B13" s="26"/>
      <c r="C13" s="51"/>
      <c r="D13" s="52"/>
      <c r="E13" s="26"/>
      <c r="F13" s="26"/>
      <c r="G13" s="26"/>
      <c r="H13" s="26"/>
      <c r="I13" s="26"/>
      <c r="J13" s="26"/>
      <c r="K13" s="26"/>
      <c r="L13" s="26"/>
      <c r="M13" s="26"/>
      <c r="N13" s="30"/>
      <c r="O13" s="30"/>
      <c r="P13" s="30"/>
    </row>
    <row r="14" spans="2:16" ht="18.75" thickBot="1">
      <c r="B14" s="22" t="s">
        <v>9</v>
      </c>
      <c r="C14" s="27"/>
      <c r="D14" s="122">
        <f>D2</f>
        <v>0</v>
      </c>
      <c r="E14" s="123"/>
      <c r="F14" s="124"/>
      <c r="G14" s="22" t="s">
        <v>10</v>
      </c>
      <c r="H14" s="27"/>
      <c r="I14" s="120">
        <f>I2</f>
        <v>0</v>
      </c>
      <c r="J14" s="120"/>
      <c r="K14" s="120"/>
      <c r="L14" s="121"/>
      <c r="M14" s="26"/>
      <c r="N14" s="28"/>
      <c r="O14" s="33" t="s">
        <v>18</v>
      </c>
      <c r="P14" s="34"/>
    </row>
    <row r="15" spans="2:16" ht="18.75" thickBot="1">
      <c r="B15" s="53" t="s">
        <v>19</v>
      </c>
      <c r="C15" s="51"/>
      <c r="D15" s="54">
        <f>N5+N7</f>
        <v>0</v>
      </c>
      <c r="E15" s="51" t="s">
        <v>20</v>
      </c>
      <c r="F15" s="55">
        <f>O5+O7</f>
        <v>0</v>
      </c>
      <c r="G15" s="22" t="s">
        <v>19</v>
      </c>
      <c r="H15" s="27"/>
      <c r="I15" s="120">
        <f>N9+N11</f>
        <v>0</v>
      </c>
      <c r="J15" s="120"/>
      <c r="K15" s="27" t="s">
        <v>20</v>
      </c>
      <c r="L15" s="25">
        <f>O9+O11</f>
        <v>0</v>
      </c>
      <c r="M15" s="26"/>
      <c r="N15" s="28" t="s">
        <v>8</v>
      </c>
      <c r="O15" s="125"/>
      <c r="P15" s="126"/>
    </row>
    <row r="16" spans="2:16" ht="18.75" thickBot="1">
      <c r="B16" s="22" t="s">
        <v>12</v>
      </c>
      <c r="C16" s="27"/>
      <c r="D16" s="56">
        <f>D15/80</f>
        <v>0</v>
      </c>
      <c r="E16" s="27"/>
      <c r="F16" s="57"/>
      <c r="G16" s="22" t="s">
        <v>12</v>
      </c>
      <c r="H16" s="27"/>
      <c r="I16" s="119">
        <f>I15/80</f>
        <v>0</v>
      </c>
      <c r="J16" s="119"/>
      <c r="K16" s="27"/>
      <c r="L16" s="57"/>
      <c r="M16" s="26"/>
      <c r="N16" s="28" t="s">
        <v>19</v>
      </c>
      <c r="O16" s="120">
        <f>MAX(I6,K6,K8,I8,G10,E10,E12,G12)</f>
        <v>0</v>
      </c>
      <c r="P16" s="121"/>
    </row>
    <row r="17" ht="13.5" thickBot="1"/>
    <row r="18" spans="2:16" ht="15">
      <c r="B18" s="84" t="s">
        <v>129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</row>
    <row r="19" spans="2:16" ht="12.75">
      <c r="B19" s="87"/>
      <c r="C19" s="82" t="s">
        <v>3</v>
      </c>
      <c r="D19" s="117">
        <f>IF(Innskriving!J13="","",Innskriving!J13)</f>
      </c>
      <c r="E19" s="117"/>
      <c r="F19" s="82" t="s">
        <v>4</v>
      </c>
      <c r="G19" s="117">
        <f>IF(Innskriving!J41="","",Innskriving!J41)</f>
      </c>
      <c r="H19" s="117"/>
      <c r="I19" s="82" t="s">
        <v>5</v>
      </c>
      <c r="J19" s="117">
        <f>IF(Innskriving!J69="","",Innskriving!J69)</f>
      </c>
      <c r="K19" s="117"/>
      <c r="L19" s="82" t="s">
        <v>6</v>
      </c>
      <c r="M19" s="117">
        <f>IF(Innskriving!J97="","",Innskriving!J97)</f>
      </c>
      <c r="N19" s="117"/>
      <c r="O19" s="83"/>
      <c r="P19" s="88"/>
    </row>
    <row r="20" spans="2:16" ht="13.5" thickBot="1">
      <c r="B20" s="89"/>
      <c r="C20" s="90"/>
      <c r="D20" s="118">
        <f>IF(Innskriving!J14="","",Innskriving!J14)</f>
      </c>
      <c r="E20" s="118"/>
      <c r="F20" s="90"/>
      <c r="G20" s="118">
        <f>IF(Innskriving!J42="","",Innskriving!J42)</f>
      </c>
      <c r="H20" s="118"/>
      <c r="I20" s="90"/>
      <c r="J20" s="118">
        <f>IF(Innskriving!J70="","",Innskriving!J70)</f>
      </c>
      <c r="K20" s="118"/>
      <c r="L20" s="90"/>
      <c r="M20" s="118">
        <f>IF(Innskriving!J98="","",Innskriving!J98)</f>
      </c>
      <c r="N20" s="118"/>
      <c r="O20" s="90"/>
      <c r="P20" s="91"/>
    </row>
  </sheetData>
  <sheetProtection/>
  <mergeCells count="45">
    <mergeCell ref="D2:E2"/>
    <mergeCell ref="I2:L2"/>
    <mergeCell ref="O2:P2"/>
    <mergeCell ref="E4:F4"/>
    <mergeCell ref="G4:H4"/>
    <mergeCell ref="I4:J4"/>
    <mergeCell ref="K4:L4"/>
    <mergeCell ref="B5:B6"/>
    <mergeCell ref="C5:D6"/>
    <mergeCell ref="I5:J5"/>
    <mergeCell ref="K5:L5"/>
    <mergeCell ref="O9:O10"/>
    <mergeCell ref="P9:P10"/>
    <mergeCell ref="B7:B8"/>
    <mergeCell ref="C7:D8"/>
    <mergeCell ref="I7:J7"/>
    <mergeCell ref="K7:L7"/>
    <mergeCell ref="O5:O6"/>
    <mergeCell ref="P5:P6"/>
    <mergeCell ref="O7:O8"/>
    <mergeCell ref="P7:P8"/>
    <mergeCell ref="O11:O12"/>
    <mergeCell ref="P11:P12"/>
    <mergeCell ref="B9:B10"/>
    <mergeCell ref="C9:D10"/>
    <mergeCell ref="B11:B12"/>
    <mergeCell ref="C11:D12"/>
    <mergeCell ref="E11:F11"/>
    <mergeCell ref="G11:H11"/>
    <mergeCell ref="E9:F9"/>
    <mergeCell ref="G9:H9"/>
    <mergeCell ref="I16:J16"/>
    <mergeCell ref="O16:P16"/>
    <mergeCell ref="D14:F14"/>
    <mergeCell ref="I14:L14"/>
    <mergeCell ref="I15:J15"/>
    <mergeCell ref="O15:P15"/>
    <mergeCell ref="D19:E19"/>
    <mergeCell ref="G19:H19"/>
    <mergeCell ref="J19:K19"/>
    <mergeCell ref="M19:N19"/>
    <mergeCell ref="D20:E20"/>
    <mergeCell ref="G20:H20"/>
    <mergeCell ref="J20:K20"/>
    <mergeCell ref="M20:N20"/>
  </mergeCells>
  <printOptions/>
  <pageMargins left="0.85" right="0.1968503937007874" top="1.64" bottom="0.984251968503937" header="0" footer="0"/>
  <pageSetup horizontalDpi="600" verticalDpi="600" orientation="landscape" paperSize="9" scale="9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HH-Support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Høgni Højgaard</dc:creator>
  <cp:keywords/>
  <dc:description/>
  <cp:lastModifiedBy>hh-support</cp:lastModifiedBy>
  <cp:lastPrinted>2017-10-21T16:04:30Z</cp:lastPrinted>
  <dcterms:created xsi:type="dcterms:W3CDTF">2010-03-19T08:10:19Z</dcterms:created>
  <dcterms:modified xsi:type="dcterms:W3CDTF">2019-11-04T11:20:20Z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